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87D6C37-C956-4419-9505-AC322C7920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事業計画書(1号様式別紙１－２)" sheetId="1" r:id="rId1"/>
  </sheets>
  <definedNames>
    <definedName name="_xlnm.Print_Area" localSheetId="0">'補助事業計画書(1号様式別紙１－２)'!$A$1:$AE$101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7" i="1" l="1"/>
  <c r="P79" i="1"/>
  <c r="Y77" i="1"/>
  <c r="Y75" i="1"/>
  <c r="Y73" i="1"/>
  <c r="Y71" i="1"/>
  <c r="W87" i="1"/>
  <c r="W94" i="1"/>
  <c r="Y79" i="1" l="1"/>
  <c r="W64" i="1"/>
</calcChain>
</file>

<file path=xl/sharedStrings.xml><?xml version="1.0" encoding="utf-8"?>
<sst xmlns="http://schemas.openxmlformats.org/spreadsheetml/2006/main" count="148" uniqueCount="90">
  <si>
    <r>
      <t>第1号様式　別紙1-２（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</si>
  <si>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補助事業計画書（その１）</t>
    <rPh sb="0" eb="2">
      <t>ホジョ</t>
    </rPh>
    <rPh sb="2" eb="4">
      <t>ジギョウ</t>
    </rPh>
    <rPh sb="4" eb="6">
      <t>ケイカク</t>
    </rPh>
    <rPh sb="6" eb="7">
      <t>ショ</t>
    </rPh>
    <phoneticPr fontId="4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</si>
  <si>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</si>
  <si>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</si>
  <si>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</si>
  <si>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</si>
  <si>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</si>
  <si>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</si>
  <si>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</si>
  <si>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</si>
  <si>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</si>
  <si>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</si>
  <si>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</si>
  <si>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</si>
  <si>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</si>
  <si>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</si>
  <si>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２．補助金活用実績</t>
    <rPh sb="2" eb="5">
      <t>ホジョキン</t>
    </rPh>
    <rPh sb="5" eb="7">
      <t>カツヨウ</t>
    </rPh>
    <rPh sb="7" eb="9">
      <t>ジッセキ</t>
    </rPh>
    <phoneticPr fontId="4"/>
  </si>
  <si>
    <t>過去に本補助金を</t>
    <rPh sb="0" eb="2">
      <t>カコ</t>
    </rPh>
    <rPh sb="3" eb="4">
      <t>ホン</t>
    </rPh>
    <rPh sb="4" eb="7">
      <t>ホジョキン</t>
    </rPh>
    <phoneticPr fontId="4"/>
  </si>
  <si>
    <t>〇</t>
  </si>
  <si>
    <t>活用あり</t>
    <rPh sb="0" eb="2">
      <t>カツヨウ</t>
    </rPh>
    <phoneticPr fontId="4"/>
  </si>
  <si>
    <t>（いつ：</t>
    <phoneticPr fontId="4"/>
  </si>
  <si>
    <t>2022年度</t>
    <rPh sb="4" eb="6">
      <t>ネンド</t>
    </rPh>
    <phoneticPr fontId="4"/>
  </si>
  <si>
    <t>2021年度</t>
    <rPh sb="4" eb="6">
      <t>ネンド</t>
    </rPh>
    <phoneticPr fontId="4"/>
  </si>
  <si>
    <t>2020年度以前）</t>
    <rPh sb="4" eb="6">
      <t>ネンド</t>
    </rPh>
    <rPh sb="6" eb="8">
      <t>イゼン</t>
    </rPh>
    <phoneticPr fontId="4"/>
  </si>
  <si>
    <t>初めて</t>
    <rPh sb="0" eb="1">
      <t>ハジ</t>
    </rPh>
    <phoneticPr fontId="4"/>
  </si>
  <si>
    <t>３．申請内容</t>
    <rPh sb="2" eb="4">
      <t>シンセイ</t>
    </rPh>
    <rPh sb="4" eb="6">
      <t>ナイヨウ</t>
    </rPh>
    <phoneticPr fontId="4"/>
  </si>
  <si>
    <t>申請する整備箇所や備品について、具体的に記入してください。</t>
    <rPh sb="0" eb="2">
      <t>シンセイ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</si>
  <si>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</si>
  <si>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〇客室階用エレベーター12基の内、3基を下記の通りバリアフリーに対応したものへ改修する。
・車椅子使用者用の副操作盤の設置・かご内に鏡と手すりを設置・操作盤に点字を設置し、ボタンは凸文字とする・音声案内を追加
〇地下1階の宴会ロビーに授乳室を設置し、下記の設備を設ける。
・ベビーベッドの設置・授乳用いすの設置・調乳用給湯器の設置</t>
    <rPh sb="1" eb="3">
      <t>キャクシツ</t>
    </rPh>
    <rPh sb="3" eb="4">
      <t>カイ</t>
    </rPh>
    <rPh sb="4" eb="5">
      <t>ヨウ</t>
    </rPh>
    <rPh sb="13" eb="14">
      <t>キ</t>
    </rPh>
    <rPh sb="15" eb="16">
      <t>ウチ</t>
    </rPh>
    <rPh sb="18" eb="19">
      <t>キ</t>
    </rPh>
    <rPh sb="20" eb="22">
      <t>カキ</t>
    </rPh>
    <rPh sb="23" eb="24">
      <t>トオ</t>
    </rPh>
    <rPh sb="32" eb="34">
      <t>タイオウ</t>
    </rPh>
    <rPh sb="39" eb="41">
      <t>カイシュウ</t>
    </rPh>
    <rPh sb="46" eb="52">
      <t>クルマイスシヨウシャ</t>
    </rPh>
    <rPh sb="52" eb="53">
      <t>ヨウ</t>
    </rPh>
    <rPh sb="54" eb="55">
      <t>フク</t>
    </rPh>
    <rPh sb="55" eb="58">
      <t>ソウサバン</t>
    </rPh>
    <rPh sb="59" eb="61">
      <t>セッチ</t>
    </rPh>
    <rPh sb="64" eb="65">
      <t>ナイ</t>
    </rPh>
    <rPh sb="66" eb="67">
      <t>カガミ</t>
    </rPh>
    <rPh sb="68" eb="69">
      <t>テ</t>
    </rPh>
    <rPh sb="72" eb="74">
      <t>セッチ</t>
    </rPh>
    <rPh sb="75" eb="78">
      <t>ソウサバン</t>
    </rPh>
    <rPh sb="79" eb="81">
      <t>テンジ</t>
    </rPh>
    <rPh sb="82" eb="84">
      <t>セッチ</t>
    </rPh>
    <rPh sb="90" eb="91">
      <t>トツ</t>
    </rPh>
    <rPh sb="91" eb="93">
      <t>モジ</t>
    </rPh>
    <rPh sb="97" eb="99">
      <t>オンセイ</t>
    </rPh>
    <rPh sb="99" eb="101">
      <t>アンナイ</t>
    </rPh>
    <rPh sb="102" eb="104">
      <t>ツイカ</t>
    </rPh>
    <rPh sb="106" eb="108">
      <t>チカ</t>
    </rPh>
    <rPh sb="109" eb="110">
      <t>カイ</t>
    </rPh>
    <rPh sb="111" eb="113">
      <t>エンカイ</t>
    </rPh>
    <rPh sb="117" eb="119">
      <t>ジュニュウ</t>
    </rPh>
    <rPh sb="119" eb="120">
      <t>シツ</t>
    </rPh>
    <rPh sb="121" eb="123">
      <t>セッチ</t>
    </rPh>
    <rPh sb="125" eb="127">
      <t>カキ</t>
    </rPh>
    <rPh sb="128" eb="130">
      <t>セツビ</t>
    </rPh>
    <rPh sb="131" eb="132">
      <t>モウ</t>
    </rPh>
    <rPh sb="144" eb="146">
      <t>セッチ</t>
    </rPh>
    <rPh sb="147" eb="149">
      <t>ジュニュウ</t>
    </rPh>
    <rPh sb="149" eb="150">
      <t>ヨウ</t>
    </rPh>
    <rPh sb="153" eb="155">
      <t>セッチ</t>
    </rPh>
    <rPh sb="156" eb="158">
      <t>チョウニュウ</t>
    </rPh>
    <rPh sb="158" eb="159">
      <t>ヨウ</t>
    </rPh>
    <rPh sb="159" eb="162">
      <t>キュウトウキ</t>
    </rPh>
    <rPh sb="163" eb="165">
      <t>セッチ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</si>
  <si>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</si>
  <si>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</si>
  <si>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</si>
  <si>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</si>
  <si>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</si>
  <si>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</si>
  <si>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</si>
  <si>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</si>
  <si>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〇館内客室の内、40㎡を3室、また20㎡の8室を改修し40㎡4室として、32㎡の3室も48㎡2室として計9室（改修前14室）に、下記の設備を設け、車椅子使用者用客室として整備する。
・客室入口有効幅を75cmから90cmへ拡張する。(1室のみ85cm)・浴室等出入口有効幅も80cmとする。
・ベッドルーム及び浴室等に150cmの回転径のとれるスペースを確保する。
・スロープを設置し段差を解消する。・手すり、スイッチ等は基準に沿った位置に設置する。
〇館内客室の内、40㎡の3室に下記の改修を行い、一般客室として整備する。
・客室出入口扉の丁番を交換し、有効幅を75cmから80cmへ拡張する。・スロープを設置し段差を解消する。
・浴室等の出入口有効幅も75cm以上とし、客室内の通路も75cm以上の幅を確保する。(1室のみ70cm)</t>
    <rPh sb="1" eb="3">
      <t>カンナイ</t>
    </rPh>
    <rPh sb="3" eb="5">
      <t>キャクシツ</t>
    </rPh>
    <rPh sb="6" eb="7">
      <t>ウチ</t>
    </rPh>
    <rPh sb="13" eb="14">
      <t>シツ</t>
    </rPh>
    <rPh sb="24" eb="26">
      <t>カイシュウ</t>
    </rPh>
    <rPh sb="41" eb="42">
      <t>シツ</t>
    </rPh>
    <rPh sb="47" eb="48">
      <t>シツ</t>
    </rPh>
    <rPh sb="51" eb="52">
      <t>ケイ</t>
    </rPh>
    <rPh sb="53" eb="54">
      <t>シツ</t>
    </rPh>
    <rPh sb="55" eb="57">
      <t>カイシュウ</t>
    </rPh>
    <rPh sb="57" eb="58">
      <t>マエ</t>
    </rPh>
    <rPh sb="60" eb="61">
      <t>シツ</t>
    </rPh>
    <rPh sb="64" eb="66">
      <t>カキ</t>
    </rPh>
    <rPh sb="67" eb="69">
      <t>セツビ</t>
    </rPh>
    <rPh sb="70" eb="71">
      <t>モウ</t>
    </rPh>
    <rPh sb="73" eb="80">
      <t>クルマイスシヨウシャヨウ</t>
    </rPh>
    <rPh sb="80" eb="82">
      <t>キャクシツ</t>
    </rPh>
    <rPh sb="85" eb="87">
      <t>セイビ</t>
    </rPh>
    <rPh sb="92" eb="94">
      <t>キャクシツ</t>
    </rPh>
    <rPh sb="94" eb="96">
      <t>イリグチ</t>
    </rPh>
    <rPh sb="96" eb="98">
      <t>ユウコウ</t>
    </rPh>
    <rPh sb="98" eb="99">
      <t>ハバ</t>
    </rPh>
    <rPh sb="111" eb="113">
      <t>カクチョウ</t>
    </rPh>
    <rPh sb="118" eb="119">
      <t>シツ</t>
    </rPh>
    <rPh sb="127" eb="130">
      <t>ヨクシツトウ</t>
    </rPh>
    <rPh sb="130" eb="133">
      <t>デイリグチ</t>
    </rPh>
    <rPh sb="133" eb="135">
      <t>ユウコウ</t>
    </rPh>
    <rPh sb="135" eb="136">
      <t>ハバ</t>
    </rPh>
    <rPh sb="153" eb="154">
      <t>オヨ</t>
    </rPh>
    <rPh sb="155" eb="157">
      <t>ヨクシツ</t>
    </rPh>
    <rPh sb="157" eb="158">
      <t>トウ</t>
    </rPh>
    <rPh sb="165" eb="167">
      <t>カイテン</t>
    </rPh>
    <rPh sb="167" eb="168">
      <t>ケイ</t>
    </rPh>
    <rPh sb="177" eb="179">
      <t>カクホ</t>
    </rPh>
    <rPh sb="189" eb="191">
      <t>セッチ</t>
    </rPh>
    <rPh sb="192" eb="194">
      <t>ダンサ</t>
    </rPh>
    <rPh sb="195" eb="197">
      <t>カイショウ</t>
    </rPh>
    <rPh sb="201" eb="202">
      <t>テ</t>
    </rPh>
    <rPh sb="209" eb="210">
      <t>トウ</t>
    </rPh>
    <rPh sb="211" eb="213">
      <t>キジュン</t>
    </rPh>
    <rPh sb="214" eb="215">
      <t>ソ</t>
    </rPh>
    <rPh sb="217" eb="219">
      <t>イチ</t>
    </rPh>
    <rPh sb="220" eb="222">
      <t>セッチ</t>
    </rPh>
    <rPh sb="227" eb="229">
      <t>カンナイ</t>
    </rPh>
    <rPh sb="229" eb="231">
      <t>キャクシツ</t>
    </rPh>
    <rPh sb="232" eb="233">
      <t>ウチ</t>
    </rPh>
    <rPh sb="239" eb="240">
      <t>シツ</t>
    </rPh>
    <rPh sb="241" eb="243">
      <t>カキ</t>
    </rPh>
    <rPh sb="244" eb="246">
      <t>カイシュウ</t>
    </rPh>
    <rPh sb="247" eb="248">
      <t>オコナ</t>
    </rPh>
    <rPh sb="250" eb="252">
      <t>イッパン</t>
    </rPh>
    <rPh sb="252" eb="254">
      <t>キャクシツ</t>
    </rPh>
    <rPh sb="257" eb="259">
      <t>セイビ</t>
    </rPh>
    <rPh sb="264" eb="266">
      <t>キャクシツ</t>
    </rPh>
    <rPh sb="266" eb="269">
      <t>デイリグチ</t>
    </rPh>
    <rPh sb="269" eb="270">
      <t>トビラ</t>
    </rPh>
    <rPh sb="271" eb="273">
      <t>チョウバン</t>
    </rPh>
    <rPh sb="274" eb="276">
      <t>コウカン</t>
    </rPh>
    <rPh sb="278" eb="280">
      <t>ユウコウ</t>
    </rPh>
    <rPh sb="280" eb="281">
      <t>ハバ</t>
    </rPh>
    <rPh sb="293" eb="295">
      <t>カクチョウ</t>
    </rPh>
    <rPh sb="304" eb="306">
      <t>セッチ</t>
    </rPh>
    <rPh sb="307" eb="309">
      <t>ダンサ</t>
    </rPh>
    <rPh sb="310" eb="312">
      <t>カイショウ</t>
    </rPh>
    <rPh sb="321" eb="324">
      <t>デイリグチ</t>
    </rPh>
    <rPh sb="337" eb="339">
      <t>キャクシツ</t>
    </rPh>
    <rPh sb="339" eb="340">
      <t>ナイ</t>
    </rPh>
    <rPh sb="341" eb="343">
      <t>ツウロ</t>
    </rPh>
    <rPh sb="348" eb="350">
      <t>イジョウ</t>
    </rPh>
    <rPh sb="351" eb="352">
      <t>ハバ</t>
    </rPh>
    <rPh sb="353" eb="355">
      <t>カクホ</t>
    </rPh>
    <rPh sb="360" eb="361">
      <t>シツ</t>
    </rPh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</si>
  <si>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</si>
  <si>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</si>
  <si>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東京都福祉のまちづくり条例施設整備マニュアル</t>
    <rPh sb="0" eb="3">
      <t>トウキョウト</t>
    </rPh>
    <rPh sb="3" eb="5">
      <t>フクシ</t>
    </rPh>
    <rPh sb="11" eb="13">
      <t>ジョウレイ</t>
    </rPh>
    <rPh sb="13" eb="15">
      <t>シセツ</t>
    </rPh>
    <rPh sb="15" eb="17">
      <t>セイビ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</si>
  <si>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</si>
  <si>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</si>
  <si>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・客室整備で改修を行った客室で利用することを想定し、シャワーチェア、移乗台(各12台)
・館内移動のため貸し出し用車椅子(３台)を購入する。</t>
    <rPh sb="38" eb="39">
      <t>カク</t>
    </rPh>
    <rPh sb="41" eb="42">
      <t>ダイ</t>
    </rPh>
    <rPh sb="65" eb="67">
      <t>コウニュウ</t>
    </rPh>
    <phoneticPr fontId="4"/>
  </si>
  <si>
    <t>４．事業を請け負う事業者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4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</si>
  <si>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4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</si>
  <si>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4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</si>
  <si>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4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</si>
  <si>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4"/>
  </si>
  <si>
    <t>月</t>
    <rPh sb="0" eb="1">
      <t>ガツ</t>
    </rPh>
    <phoneticPr fontId="4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</si>
  <si>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4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</si>
  <si>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4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</si>
  <si>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4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</si>
  <si>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</si>
  <si>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</si>
  <si>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</si>
  <si>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</si>
  <si>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</si>
  <si>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</si>
  <si>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</si>
  <si>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</si>
  <si>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</si>
  <si>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</si>
  <si>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</si>
  <si>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</si>
  <si>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</si>
  <si>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</si>
  <si>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</si>
  <si>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</si>
  <si>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</si>
  <si>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実施設計</t>
    <rPh sb="0" eb="2">
      <t>ジッシ</t>
    </rPh>
    <rPh sb="2" eb="4">
      <t>セッケイ</t>
    </rPh>
    <phoneticPr fontId="4"/>
  </si>
  <si>
    <t>申請金額合計</t>
    <rPh sb="0" eb="2">
      <t>シンセイ</t>
    </rPh>
    <rPh sb="2" eb="4">
      <t>キンガク</t>
    </rPh>
    <rPh sb="4" eb="6">
      <t>ゴウケイ</t>
    </rPh>
    <phoneticPr fontId="4"/>
  </si>
  <si>
    <t>財団記入欄</t>
    <rPh sb="0" eb="5">
      <t>ザイダンキニュウラン</t>
    </rPh>
    <phoneticPr fontId="4"/>
  </si>
  <si>
    <t>ない</t>
    <phoneticPr fontId="3"/>
  </si>
  <si>
    <t>ない</t>
    <phoneticPr fontId="4"/>
  </si>
  <si>
    <t>ある（申請予定を含む）</t>
    <rPh sb="3" eb="5">
      <t>シンセイ</t>
    </rPh>
    <rPh sb="5" eb="7">
      <t>ヨテイ</t>
    </rPh>
    <rPh sb="8" eb="9">
      <t>フク</t>
    </rPh>
    <phoneticPr fontId="4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</si>
  <si>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3"/>
  </si>
  <si>
    <t>5．国・区市町村等の補助金活用状況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3"/>
  </si>
  <si>
    <t>6．スケジュール</t>
    <phoneticPr fontId="4"/>
  </si>
  <si>
    <t>7．経費明細</t>
    <rPh sb="2" eb="4">
      <t>ケイヒ</t>
    </rPh>
    <rPh sb="4" eb="6">
      <t>メイサイ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</si>
  <si>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</si>
  <si>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t>３／４</t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</si>
  <si>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</si>
  <si>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t>４／5</t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</si>
  <si>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</si>
  <si>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t>２／３</t>
    <phoneticPr fontId="3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</si>
  <si>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</si>
  <si>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※建築物バリアフリー条例に定める一般客室</t>
    <phoneticPr fontId="3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</si>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</sst>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/>
    </xf>
    <xf numFmtId="0" fontId="0" fillId="2" borderId="0" xfId="0" applyFill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10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 wrapText="1"/>
    </xf>
    <xf numFmtId="38" fontId="0" fillId="0" borderId="3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7" fillId="0" borderId="0" xfId="1" applyFont="1" applyBorder="1" applyAlignment="1">
      <alignment horizontal="left"/>
    </xf>
    <xf numFmtId="38" fontId="13" fillId="0" borderId="0" xfId="1" applyFont="1">
      <alignment vertical="center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4" fillId="2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left" vertical="top" wrapText="1"/>
      <protection locked="0"/>
    </xf>
    <xf numFmtId="0" fontId="7" fillId="2" borderId="41" xfId="0" applyFont="1" applyFill="1" applyBorder="1" applyAlignment="1" applyProtection="1">
      <alignment horizontal="left" vertical="top" wrapText="1"/>
      <protection locked="0"/>
    </xf>
    <xf numFmtId="0" fontId="7" fillId="2" borderId="42" xfId="0" applyFont="1" applyFill="1" applyBorder="1" applyAlignment="1" applyProtection="1">
      <alignment horizontal="left" vertical="top" wrapText="1"/>
      <protection locked="0"/>
    </xf>
    <xf numFmtId="0" fontId="7" fillId="2" borderId="43" xfId="0" applyFont="1" applyFill="1" applyBorder="1" applyAlignment="1" applyProtection="1">
      <alignment horizontal="left" vertical="top" wrapText="1"/>
      <protection locked="0"/>
    </xf>
    <xf numFmtId="0" fontId="7" fillId="2" borderId="44" xfId="0" applyFont="1" applyFill="1" applyBorder="1" applyAlignment="1" applyProtection="1">
      <alignment horizontal="left" vertical="top" wrapText="1"/>
      <protection locked="0"/>
    </xf>
    <xf numFmtId="0" fontId="7" fillId="2" borderId="45" xfId="0" applyFont="1" applyFill="1" applyBorder="1" applyAlignment="1" applyProtection="1">
      <alignment horizontal="left" vertical="top" wrapText="1"/>
      <protection locked="0"/>
    </xf>
    <xf numFmtId="0" fontId="7" fillId="2" borderId="4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38" fontId="0" fillId="0" borderId="15" xfId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7" fillId="0" borderId="15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center" vertical="center"/>
      <protection locked="0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0" fillId="0" borderId="19" xfId="1" applyFont="1" applyBorder="1" applyAlignment="1">
      <alignment horizontal="center" vertical="center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38" fontId="12" fillId="0" borderId="25" xfId="1" applyFont="1" applyBorder="1" applyAlignment="1" applyProtection="1">
      <alignment horizontal="center" vertical="center"/>
    </xf>
    <xf numFmtId="38" fontId="6" fillId="3" borderId="1" xfId="1" applyFont="1" applyFill="1" applyBorder="1" applyAlignment="1">
      <alignment horizontal="left" vertical="center"/>
    </xf>
    <xf numFmtId="38" fontId="6" fillId="3" borderId="2" xfId="1" applyFont="1" applyFill="1" applyBorder="1" applyAlignment="1">
      <alignment horizontal="left" vertical="center"/>
    </xf>
    <xf numFmtId="38" fontId="6" fillId="3" borderId="3" xfId="1" applyFont="1" applyFill="1" applyBorder="1" applyAlignment="1">
      <alignment horizontal="left" vertical="center"/>
    </xf>
    <xf numFmtId="12" fontId="0" fillId="0" borderId="7" xfId="1" applyNumberFormat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2" fillId="4" borderId="47" xfId="1" applyFont="1" applyFill="1" applyBorder="1" applyAlignment="1" applyProtection="1">
      <alignment horizontal="center" vertical="center"/>
    </xf>
    <xf numFmtId="38" fontId="12" fillId="4" borderId="48" xfId="1" applyFont="1" applyFill="1" applyBorder="1" applyAlignment="1" applyProtection="1">
      <alignment horizontal="center" vertical="center"/>
    </xf>
    <xf numFmtId="38" fontId="12" fillId="4" borderId="49" xfId="1" applyFont="1" applyFill="1" applyBorder="1" applyAlignment="1" applyProtection="1">
      <alignment horizontal="center" vertical="center"/>
    </xf>
    <xf numFmtId="38" fontId="12" fillId="4" borderId="27" xfId="1" applyFont="1" applyFill="1" applyBorder="1" applyAlignment="1" applyProtection="1">
      <alignment horizontal="center" vertical="center"/>
    </xf>
    <xf numFmtId="38" fontId="12" fillId="4" borderId="28" xfId="1" applyFont="1" applyFill="1" applyBorder="1" applyAlignment="1" applyProtection="1">
      <alignment horizontal="center" vertical="center"/>
    </xf>
    <xf numFmtId="38" fontId="12" fillId="4" borderId="29" xfId="1" applyFont="1" applyFill="1" applyBorder="1" applyAlignment="1" applyProtection="1">
      <alignment horizontal="center" vertical="center"/>
    </xf>
    <xf numFmtId="38" fontId="0" fillId="0" borderId="15" xfId="1" quotePrefix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0" fillId="2" borderId="16" xfId="1" applyFont="1" applyFill="1" applyBorder="1" applyAlignment="1" applyProtection="1">
      <alignment horizontal="center" vertical="center"/>
      <protection locked="0"/>
    </xf>
    <xf numFmtId="38" fontId="0" fillId="2" borderId="26" xfId="1" applyFont="1" applyFill="1" applyBorder="1" applyAlignment="1" applyProtection="1">
      <alignment horizontal="center" vertical="center"/>
      <protection locked="0"/>
    </xf>
    <xf numFmtId="38" fontId="12" fillId="0" borderId="12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 wrapText="1"/>
    </xf>
    <xf numFmtId="38" fontId="7" fillId="0" borderId="17" xfId="1" applyFont="1" applyBorder="1" applyAlignment="1">
      <alignment horizontal="center" vertical="center" wrapText="1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12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15874</xdr:colOff>
      <xdr:row>4</xdr:row>
      <xdr:rowOff>95249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BAAA5-19F3-4371-9464-74178CEA0D4D}"/>
            </a:ext>
          </a:extLst>
        </xdr:cNvPr>
        <xdr:cNvSpPr txBox="1"/>
      </xdr:nvSpPr>
      <xdr:spPr>
        <a:xfrm>
          <a:off x="7845424" y="1047749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1"/>
  <sheetViews>
    <sheetView tabSelected="1" view="pageBreakPreview" topLeftCell="A50" zoomScaleNormal="100" zoomScaleSheetLayoutView="100" workbookViewId="0">
      <selection activeCell="AQ66" sqref="AQ66"/>
    </sheetView>
  </sheetViews>
  <sheetFormatPr defaultColWidth="9" defaultRowHeight="18.75"/>
  <cols>
    <col min="1" max="2" width="2.625" style="1" customWidth="1"/>
    <col min="3" max="3" width="15.625" style="1" customWidth="1"/>
    <col min="4" max="42" width="2.625" style="1" customWidth="1"/>
    <col min="43" max="16384" width="9" style="1"/>
  </cols>
  <sheetData>
    <row r="1" spans="1:30">
      <c r="A1" s="1" t="s">
        <v>0</v>
      </c>
    </row>
    <row r="4" spans="1:30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7" spans="1:30">
      <c r="A7" s="1" t="s">
        <v>2</v>
      </c>
    </row>
    <row r="8" spans="1:30">
      <c r="B8" s="1" t="s">
        <v>3</v>
      </c>
      <c r="H8" s="47">
        <v>1990</v>
      </c>
      <c r="I8" s="47"/>
      <c r="J8" s="1" t="s">
        <v>4</v>
      </c>
      <c r="K8" s="47">
        <v>12</v>
      </c>
      <c r="L8" s="47"/>
      <c r="M8" s="1" t="s">
        <v>5</v>
      </c>
      <c r="O8" s="1" t="s">
        <v>6</v>
      </c>
      <c r="P8" s="47">
        <v>33</v>
      </c>
      <c r="Q8" s="47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47">
        <v>48</v>
      </c>
      <c r="K9" s="47"/>
      <c r="L9" s="1" t="s">
        <v>9</v>
      </c>
      <c r="M9" s="1" t="s">
        <v>10</v>
      </c>
      <c r="O9" s="47">
        <v>3</v>
      </c>
      <c r="P9" s="47"/>
      <c r="Q9" s="1" t="s">
        <v>9</v>
      </c>
      <c r="S9" s="46">
        <v>195567</v>
      </c>
      <c r="T9" s="46"/>
      <c r="U9" s="46"/>
      <c r="V9" s="46"/>
      <c r="W9" s="1" t="s">
        <v>11</v>
      </c>
    </row>
    <row r="10" spans="1:30">
      <c r="B10" s="1" t="s">
        <v>12</v>
      </c>
      <c r="H10" s="46">
        <v>1000</v>
      </c>
      <c r="I10" s="46"/>
      <c r="J10" s="46"/>
      <c r="K10" s="1" t="s">
        <v>13</v>
      </c>
      <c r="L10" s="3" t="s">
        <v>14</v>
      </c>
      <c r="M10" s="3"/>
      <c r="N10" s="3"/>
      <c r="O10" s="3"/>
      <c r="P10" s="3"/>
      <c r="Q10" s="3"/>
      <c r="R10" s="3"/>
      <c r="S10" s="2"/>
      <c r="T10" s="2"/>
      <c r="U10" s="47">
        <v>1</v>
      </c>
      <c r="V10" s="47"/>
      <c r="W10" s="1" t="s">
        <v>15</v>
      </c>
    </row>
    <row r="11" spans="1:30">
      <c r="S11" s="4"/>
    </row>
    <row r="12" spans="1:30">
      <c r="A12" s="1" t="s">
        <v>16</v>
      </c>
      <c r="F12" s="2"/>
      <c r="G12" s="2"/>
      <c r="H12" s="2"/>
      <c r="I12" s="2"/>
    </row>
    <row r="13" spans="1:30">
      <c r="B13" s="1" t="s">
        <v>17</v>
      </c>
      <c r="I13" s="5" t="s">
        <v>18</v>
      </c>
      <c r="J13" s="1" t="s">
        <v>19</v>
      </c>
      <c r="M13" s="1" t="s">
        <v>20</v>
      </c>
      <c r="P13" s="5" t="s">
        <v>18</v>
      </c>
      <c r="Q13" s="1" t="s">
        <v>21</v>
      </c>
      <c r="U13" s="5"/>
      <c r="V13" s="1" t="s">
        <v>22</v>
      </c>
      <c r="Z13" s="5" t="s">
        <v>18</v>
      </c>
      <c r="AA13" s="1" t="s">
        <v>23</v>
      </c>
    </row>
    <row r="14" spans="1:30">
      <c r="I14" s="5"/>
      <c r="J14" s="1" t="s">
        <v>24</v>
      </c>
    </row>
    <row r="16" spans="1:30">
      <c r="A16" s="1" t="s">
        <v>25</v>
      </c>
    </row>
    <row r="17" spans="1:30">
      <c r="A17" s="1" t="s">
        <v>26</v>
      </c>
    </row>
    <row r="18" spans="1:30">
      <c r="A18" s="48" t="s">
        <v>27</v>
      </c>
      <c r="B18" s="49"/>
      <c r="C18" s="49"/>
      <c r="D18" s="49"/>
      <c r="E18" s="49"/>
      <c r="F18" s="49"/>
      <c r="G18" s="50"/>
    </row>
    <row r="19" spans="1:30" ht="21.75" customHeight="1">
      <c r="A19" s="51" t="s">
        <v>28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</row>
    <row r="20" spans="1:30" ht="21.75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</row>
    <row r="21" spans="1:30" ht="21.7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3" spans="1:30">
      <c r="A23" s="48" t="s">
        <v>29</v>
      </c>
      <c r="B23" s="49"/>
      <c r="C23" s="49"/>
      <c r="D23" s="49"/>
      <c r="E23" s="49"/>
      <c r="F23" s="49"/>
      <c r="G23" s="50"/>
    </row>
    <row r="24" spans="1:30">
      <c r="A24" s="6" t="s">
        <v>30</v>
      </c>
      <c r="B24" s="7"/>
      <c r="C24" s="7"/>
      <c r="D24" s="7"/>
      <c r="E24" s="7"/>
      <c r="F24" s="7"/>
      <c r="G24" s="7"/>
      <c r="H24" s="7"/>
      <c r="I24" s="60">
        <v>9</v>
      </c>
      <c r="J24" s="60"/>
      <c r="K24" s="7" t="s">
        <v>13</v>
      </c>
      <c r="L24" s="7"/>
      <c r="M24" s="7"/>
      <c r="N24" s="7" t="s">
        <v>31</v>
      </c>
      <c r="O24" s="7"/>
      <c r="P24" s="7"/>
      <c r="Q24" s="7"/>
      <c r="R24" s="7"/>
      <c r="S24" s="7"/>
      <c r="T24" s="8"/>
      <c r="U24" s="7" t="s">
        <v>32</v>
      </c>
      <c r="V24" s="7"/>
      <c r="W24" s="7"/>
      <c r="X24" s="7"/>
      <c r="Y24" s="7"/>
      <c r="Z24" s="8" t="s">
        <v>18</v>
      </c>
      <c r="AA24" s="7" t="s">
        <v>33</v>
      </c>
      <c r="AB24" s="7"/>
      <c r="AC24" s="7"/>
      <c r="AD24" s="9"/>
    </row>
    <row r="25" spans="1:30" ht="20.25" customHeight="1">
      <c r="A25" s="43" t="s">
        <v>88</v>
      </c>
      <c r="B25" s="44"/>
      <c r="C25" s="44"/>
      <c r="D25" s="44"/>
      <c r="I25" s="45">
        <v>3</v>
      </c>
      <c r="J25" s="45"/>
      <c r="K25" s="44" t="s">
        <v>13</v>
      </c>
      <c r="M25" s="1" t="s">
        <v>34</v>
      </c>
      <c r="T25" s="5" t="s">
        <v>18</v>
      </c>
      <c r="U25" s="1" t="s">
        <v>35</v>
      </c>
      <c r="Z25" s="5" t="s">
        <v>18</v>
      </c>
      <c r="AA25" s="1" t="s">
        <v>36</v>
      </c>
      <c r="AD25" s="10"/>
    </row>
    <row r="26" spans="1:30" ht="17.25" customHeight="1">
      <c r="A26" s="73" t="s">
        <v>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5"/>
    </row>
    <row r="27" spans="1:30" ht="17.25" customHeight="1">
      <c r="A27" s="7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77"/>
    </row>
    <row r="28" spans="1:30" ht="17.25" customHeight="1">
      <c r="A28" s="7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77"/>
    </row>
    <row r="29" spans="1:30" ht="17.25" customHeight="1">
      <c r="A29" s="7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77"/>
    </row>
    <row r="30" spans="1:30" ht="17.25" customHeight="1">
      <c r="A30" s="76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77"/>
    </row>
    <row r="31" spans="1:30" ht="33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0"/>
    </row>
    <row r="32" spans="1:30">
      <c r="A32" s="1" t="s">
        <v>89</v>
      </c>
    </row>
    <row r="34" spans="1:30">
      <c r="A34" s="48" t="s">
        <v>38</v>
      </c>
      <c r="B34" s="49"/>
      <c r="C34" s="49"/>
      <c r="D34" s="49"/>
      <c r="E34" s="49"/>
      <c r="F34" s="49"/>
      <c r="G34" s="50"/>
    </row>
    <row r="35" spans="1:30">
      <c r="A35" s="11" t="s">
        <v>39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</row>
    <row r="36" spans="1:30">
      <c r="A36" s="14"/>
      <c r="B36" s="15" t="s">
        <v>40</v>
      </c>
      <c r="C36" s="15"/>
      <c r="Q36" s="5" t="s">
        <v>18</v>
      </c>
      <c r="R36" s="15" t="s">
        <v>41</v>
      </c>
      <c r="AD36" s="10"/>
    </row>
    <row r="37" spans="1:30">
      <c r="A37" s="14"/>
      <c r="B37" s="16" t="s">
        <v>42</v>
      </c>
      <c r="C37" s="16"/>
      <c r="AD37" s="10"/>
    </row>
    <row r="38" spans="1:30">
      <c r="A38" s="64" t="s">
        <v>43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1:30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1:30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</row>
    <row r="41" spans="1:30" ht="15.95" customHeight="1"/>
    <row r="42" spans="1:30">
      <c r="A42" s="1" t="s">
        <v>44</v>
      </c>
    </row>
    <row r="43" spans="1:30" ht="20.25">
      <c r="B43" s="1" t="s">
        <v>45</v>
      </c>
    </row>
    <row r="44" spans="1:30">
      <c r="B44" s="5" t="s">
        <v>18</v>
      </c>
      <c r="C44" s="1" t="s">
        <v>73</v>
      </c>
      <c r="I44" s="5"/>
      <c r="J44" s="1" t="s">
        <v>46</v>
      </c>
    </row>
    <row r="45" spans="1:30" ht="15" customHeight="1">
      <c r="B45" s="81" t="s">
        <v>47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15" customHeight="1">
      <c r="A46" s="17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ht="15" customHeight="1">
      <c r="A47" s="1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15" customHeight="1">
      <c r="A48" s="62" t="s">
        <v>77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38"/>
      <c r="O48" s="38"/>
      <c r="P48" s="38"/>
      <c r="Q48" s="38"/>
      <c r="R48" s="38"/>
      <c r="S48" s="38"/>
      <c r="T48" s="38"/>
      <c r="U48" s="38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ht="15" customHeight="1">
      <c r="A49" s="40"/>
      <c r="B49" s="41" t="s">
        <v>18</v>
      </c>
      <c r="C49" s="42" t="s">
        <v>74</v>
      </c>
      <c r="D49" s="42"/>
      <c r="E49" s="39"/>
      <c r="F49" s="39"/>
      <c r="G49" s="39"/>
      <c r="H49" s="39"/>
      <c r="I49" s="41"/>
      <c r="J49" s="42" t="s">
        <v>75</v>
      </c>
      <c r="K49" s="42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ht="15" customHeight="1">
      <c r="A50" s="40"/>
      <c r="B50" s="39"/>
      <c r="C50" s="39"/>
      <c r="D50" s="39"/>
      <c r="E50" s="39"/>
      <c r="F50" s="39"/>
      <c r="G50" s="39"/>
      <c r="H50" s="39"/>
      <c r="I50" s="39"/>
      <c r="J50" s="61" t="s">
        <v>76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spans="1:30" ht="13.5" customHeight="1"/>
    <row r="52" spans="1:30">
      <c r="A52" s="1" t="s">
        <v>78</v>
      </c>
    </row>
    <row r="53" spans="1:30">
      <c r="B53" s="1" t="s">
        <v>48</v>
      </c>
      <c r="R53" s="47">
        <v>2024</v>
      </c>
      <c r="S53" s="47"/>
      <c r="T53" s="1" t="s">
        <v>4</v>
      </c>
      <c r="U53" s="47">
        <v>1</v>
      </c>
      <c r="V53" s="47"/>
      <c r="W53" s="1" t="s">
        <v>49</v>
      </c>
    </row>
    <row r="54" spans="1:30">
      <c r="B54" s="1" t="s">
        <v>50</v>
      </c>
      <c r="R54" s="47">
        <v>2024</v>
      </c>
      <c r="S54" s="47"/>
      <c r="T54" s="1" t="s">
        <v>4</v>
      </c>
      <c r="U54" s="47">
        <v>2</v>
      </c>
      <c r="V54" s="47"/>
      <c r="W54" s="1" t="s">
        <v>49</v>
      </c>
    </row>
    <row r="55" spans="1:30">
      <c r="B55" s="1" t="s">
        <v>51</v>
      </c>
      <c r="R55" s="47">
        <v>2024</v>
      </c>
      <c r="S55" s="47"/>
      <c r="T55" s="1" t="s">
        <v>4</v>
      </c>
      <c r="U55" s="47">
        <v>3</v>
      </c>
      <c r="V55" s="47"/>
      <c r="W55" s="1" t="s">
        <v>49</v>
      </c>
    </row>
    <row r="56" spans="1:30">
      <c r="B56" s="1" t="s">
        <v>52</v>
      </c>
      <c r="R56" s="47">
        <v>2024</v>
      </c>
      <c r="S56" s="47"/>
      <c r="T56" s="1" t="s">
        <v>4</v>
      </c>
      <c r="U56" s="47">
        <v>4</v>
      </c>
      <c r="V56" s="47"/>
      <c r="W56" s="1" t="s">
        <v>49</v>
      </c>
    </row>
    <row r="57" spans="1:30">
      <c r="B57" s="1" t="s">
        <v>53</v>
      </c>
      <c r="R57" s="47">
        <v>2024</v>
      </c>
      <c r="S57" s="47"/>
      <c r="T57" s="1" t="s">
        <v>4</v>
      </c>
      <c r="U57" s="47">
        <v>5</v>
      </c>
      <c r="V57" s="47"/>
      <c r="W57" s="1" t="s">
        <v>49</v>
      </c>
    </row>
    <row r="58" spans="1:30" ht="15.95" customHeight="1"/>
    <row r="59" spans="1:30">
      <c r="A59" s="1" t="s">
        <v>79</v>
      </c>
    </row>
    <row r="60" spans="1:30">
      <c r="A60" s="48" t="s">
        <v>27</v>
      </c>
      <c r="B60" s="49"/>
      <c r="C60" s="49"/>
      <c r="D60" s="49"/>
      <c r="E60" s="49"/>
      <c r="F60" s="49"/>
      <c r="G60" s="50"/>
      <c r="AD60" s="18" t="s">
        <v>54</v>
      </c>
    </row>
    <row r="61" spans="1:30" s="19" customFormat="1" ht="18.75" customHeight="1">
      <c r="A61" s="83" t="s">
        <v>55</v>
      </c>
      <c r="B61" s="83"/>
      <c r="C61" s="83"/>
      <c r="D61" s="83"/>
      <c r="E61" s="83"/>
      <c r="F61" s="83"/>
      <c r="G61" s="83" t="s">
        <v>56</v>
      </c>
      <c r="H61" s="83"/>
      <c r="I61" s="83"/>
      <c r="J61" s="83"/>
      <c r="K61" s="83"/>
      <c r="L61" s="83"/>
      <c r="M61" s="83"/>
      <c r="N61" s="91" t="s">
        <v>57</v>
      </c>
      <c r="O61" s="83"/>
      <c r="P61" s="83"/>
      <c r="Q61" s="83"/>
      <c r="R61" s="83"/>
      <c r="S61" s="83"/>
      <c r="T61" s="92" t="s">
        <v>58</v>
      </c>
      <c r="U61" s="92"/>
      <c r="V61" s="92"/>
      <c r="W61" s="83" t="s">
        <v>59</v>
      </c>
      <c r="X61" s="83"/>
      <c r="Y61" s="83"/>
      <c r="Z61" s="83"/>
      <c r="AA61" s="83"/>
      <c r="AB61" s="83"/>
      <c r="AC61" s="83"/>
      <c r="AD61" s="83"/>
    </row>
    <row r="62" spans="1:30" s="19" customForma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93"/>
      <c r="U62" s="93"/>
      <c r="V62" s="93"/>
      <c r="W62" s="84"/>
      <c r="X62" s="84"/>
      <c r="Y62" s="84"/>
      <c r="Z62" s="84"/>
      <c r="AA62" s="84"/>
      <c r="AB62" s="84"/>
      <c r="AC62" s="84"/>
      <c r="AD62" s="84"/>
    </row>
    <row r="63" spans="1:30" s="19" customFormat="1" ht="19.5" thickBot="1">
      <c r="A63" s="112" t="s">
        <v>60</v>
      </c>
      <c r="B63" s="112"/>
      <c r="C63" s="112"/>
      <c r="D63" s="112"/>
      <c r="E63" s="112"/>
      <c r="F63" s="112"/>
      <c r="G63" s="112" t="s">
        <v>61</v>
      </c>
      <c r="H63" s="112"/>
      <c r="I63" s="112"/>
      <c r="J63" s="112"/>
      <c r="K63" s="112"/>
      <c r="L63" s="112"/>
      <c r="M63" s="112"/>
      <c r="N63" s="112" t="s">
        <v>62</v>
      </c>
      <c r="O63" s="112"/>
      <c r="P63" s="112"/>
      <c r="Q63" s="112"/>
      <c r="R63" s="112"/>
      <c r="S63" s="112"/>
      <c r="T63" s="112" t="s">
        <v>63</v>
      </c>
      <c r="U63" s="112"/>
      <c r="V63" s="112"/>
      <c r="W63" s="113" t="s">
        <v>64</v>
      </c>
      <c r="X63" s="113"/>
      <c r="Y63" s="113"/>
      <c r="Z63" s="113"/>
      <c r="AA63" s="113"/>
      <c r="AB63" s="113"/>
      <c r="AC63" s="113"/>
      <c r="AD63" s="113"/>
    </row>
    <row r="64" spans="1:30" s="19" customFormat="1" ht="12" customHeight="1" thickTop="1">
      <c r="A64" s="94">
        <v>22000000</v>
      </c>
      <c r="B64" s="94"/>
      <c r="C64" s="94"/>
      <c r="D64" s="94"/>
      <c r="E64" s="94"/>
      <c r="F64" s="94"/>
      <c r="G64" s="95">
        <v>20000000</v>
      </c>
      <c r="H64" s="96"/>
      <c r="I64" s="96"/>
      <c r="J64" s="96"/>
      <c r="K64" s="96"/>
      <c r="L64" s="96"/>
      <c r="M64" s="97"/>
      <c r="N64" s="95"/>
      <c r="O64" s="96"/>
      <c r="P64" s="96"/>
      <c r="Q64" s="96"/>
      <c r="R64" s="96"/>
      <c r="S64" s="97"/>
      <c r="T64" s="82" t="s">
        <v>65</v>
      </c>
      <c r="U64" s="82"/>
      <c r="V64" s="101"/>
      <c r="W64" s="102">
        <f>IF(ROUNDDOWN((G64-N64)*2/3,-3)&gt;50000000,50000000,ROUNDDOWN((G64-N64)*2/3,-3))</f>
        <v>13333000</v>
      </c>
      <c r="X64" s="103"/>
      <c r="Y64" s="103"/>
      <c r="Z64" s="103"/>
      <c r="AA64" s="103"/>
      <c r="AB64" s="103"/>
      <c r="AC64" s="103"/>
      <c r="AD64" s="104"/>
    </row>
    <row r="65" spans="1:44" s="19" customFormat="1" ht="12" customHeight="1" thickBot="1">
      <c r="A65" s="94"/>
      <c r="B65" s="94"/>
      <c r="C65" s="94"/>
      <c r="D65" s="94"/>
      <c r="E65" s="94"/>
      <c r="F65" s="94"/>
      <c r="G65" s="98"/>
      <c r="H65" s="99"/>
      <c r="I65" s="99"/>
      <c r="J65" s="99"/>
      <c r="K65" s="99"/>
      <c r="L65" s="99"/>
      <c r="M65" s="100"/>
      <c r="N65" s="98"/>
      <c r="O65" s="99"/>
      <c r="P65" s="99"/>
      <c r="Q65" s="99"/>
      <c r="R65" s="99"/>
      <c r="S65" s="100"/>
      <c r="T65" s="82"/>
      <c r="U65" s="82"/>
      <c r="V65" s="101"/>
      <c r="W65" s="105"/>
      <c r="X65" s="106"/>
      <c r="Y65" s="106"/>
      <c r="Z65" s="106"/>
      <c r="AA65" s="106"/>
      <c r="AB65" s="106"/>
      <c r="AC65" s="106"/>
      <c r="AD65" s="107"/>
    </row>
    <row r="66" spans="1:44" s="19" customFormat="1" ht="15.95" customHeight="1" thickTop="1"/>
    <row r="67" spans="1:44" s="19" customFormat="1" ht="18.75" customHeight="1">
      <c r="A67" s="108" t="s">
        <v>29</v>
      </c>
      <c r="B67" s="109"/>
      <c r="C67" s="109"/>
      <c r="D67" s="109"/>
      <c r="E67" s="109"/>
      <c r="F67" s="109"/>
      <c r="G67" s="110"/>
      <c r="V67" s="111"/>
      <c r="W67" s="111"/>
      <c r="X67" s="111"/>
      <c r="Y67" s="20"/>
      <c r="Z67" s="20"/>
      <c r="AA67" s="20"/>
      <c r="AB67" s="20"/>
      <c r="AC67" s="20"/>
      <c r="AD67" s="21" t="s">
        <v>54</v>
      </c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s="19" customFormat="1" ht="18.75" customHeight="1">
      <c r="A68" s="82"/>
      <c r="B68" s="82"/>
      <c r="C68" s="82"/>
      <c r="D68" s="83" t="s">
        <v>55</v>
      </c>
      <c r="E68" s="83"/>
      <c r="F68" s="83"/>
      <c r="G68" s="83"/>
      <c r="H68" s="83"/>
      <c r="I68" s="83"/>
      <c r="J68" s="83" t="s">
        <v>56</v>
      </c>
      <c r="K68" s="83"/>
      <c r="L68" s="83"/>
      <c r="M68" s="83"/>
      <c r="N68" s="83"/>
      <c r="O68" s="83"/>
      <c r="P68" s="91" t="s">
        <v>57</v>
      </c>
      <c r="Q68" s="83"/>
      <c r="R68" s="83"/>
      <c r="S68" s="83"/>
      <c r="T68" s="83"/>
      <c r="U68" s="83"/>
      <c r="V68" s="92" t="s">
        <v>58</v>
      </c>
      <c r="W68" s="92"/>
      <c r="X68" s="92"/>
      <c r="Y68" s="83" t="s">
        <v>66</v>
      </c>
      <c r="Z68" s="83"/>
      <c r="AA68" s="83"/>
      <c r="AB68" s="83"/>
      <c r="AC68" s="83"/>
      <c r="AD68" s="83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s="19" customFormat="1" ht="18.75" customHeight="1">
      <c r="A69" s="82"/>
      <c r="B69" s="82"/>
      <c r="C69" s="82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93"/>
      <c r="W69" s="93"/>
      <c r="X69" s="93"/>
      <c r="Y69" s="84"/>
      <c r="Z69" s="84"/>
      <c r="AA69" s="84"/>
      <c r="AB69" s="84"/>
      <c r="AC69" s="84"/>
      <c r="AD69" s="84"/>
      <c r="AF69" s="22"/>
      <c r="AG69" s="22"/>
      <c r="AH69" s="22"/>
      <c r="AI69" s="23"/>
      <c r="AJ69" s="23"/>
      <c r="AK69" s="23"/>
      <c r="AL69" s="23"/>
      <c r="AM69" s="23"/>
      <c r="AN69" s="22"/>
      <c r="AO69" s="22"/>
      <c r="AP69" s="22"/>
      <c r="AQ69" s="22"/>
      <c r="AR69" s="22"/>
    </row>
    <row r="70" spans="1:44" s="19" customFormat="1">
      <c r="A70" s="82"/>
      <c r="B70" s="82"/>
      <c r="C70" s="82"/>
      <c r="D70" s="112" t="s">
        <v>60</v>
      </c>
      <c r="E70" s="112"/>
      <c r="F70" s="112"/>
      <c r="G70" s="112"/>
      <c r="H70" s="112"/>
      <c r="I70" s="112"/>
      <c r="J70" s="112" t="s">
        <v>61</v>
      </c>
      <c r="K70" s="112"/>
      <c r="L70" s="112"/>
      <c r="M70" s="112"/>
      <c r="N70" s="112"/>
      <c r="O70" s="112"/>
      <c r="P70" s="112" t="s">
        <v>62</v>
      </c>
      <c r="Q70" s="112"/>
      <c r="R70" s="112"/>
      <c r="S70" s="112"/>
      <c r="T70" s="112"/>
      <c r="U70" s="112"/>
      <c r="V70" s="112" t="s">
        <v>63</v>
      </c>
      <c r="W70" s="112"/>
      <c r="X70" s="112"/>
      <c r="Y70" s="113" t="s">
        <v>67</v>
      </c>
      <c r="Z70" s="113"/>
      <c r="AA70" s="113"/>
      <c r="AB70" s="113"/>
      <c r="AC70" s="113"/>
      <c r="AD70" s="113"/>
      <c r="AE70" s="24"/>
      <c r="AF70" s="24"/>
      <c r="AG70" s="22"/>
      <c r="AH70" s="22"/>
      <c r="AI70" s="23"/>
      <c r="AJ70" s="23"/>
      <c r="AK70" s="23"/>
      <c r="AL70" s="23"/>
      <c r="AM70" s="23"/>
      <c r="AN70" s="22"/>
      <c r="AO70" s="22"/>
      <c r="AP70" s="22"/>
      <c r="AQ70" s="22"/>
      <c r="AR70" s="22"/>
    </row>
    <row r="71" spans="1:44" s="19" customFormat="1" ht="16.5" customHeight="1">
      <c r="A71" s="85" t="s">
        <v>80</v>
      </c>
      <c r="B71" s="86"/>
      <c r="C71" s="87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120" t="s">
        <v>81</v>
      </c>
      <c r="W71" s="82"/>
      <c r="X71" s="101"/>
      <c r="Y71" s="121">
        <f>IF(ROUNDDOWN((J71-P71)*3/4,-3)&gt;80000000,80000000,ROUNDDOWN((J71-P71)*3/4,-3))</f>
        <v>0</v>
      </c>
      <c r="Z71" s="121"/>
      <c r="AA71" s="121"/>
      <c r="AB71" s="121"/>
      <c r="AC71" s="121"/>
      <c r="AD71" s="121"/>
      <c r="AE71" s="24"/>
      <c r="AF71" s="24"/>
      <c r="AG71" s="22"/>
      <c r="AH71" s="22"/>
      <c r="AI71" s="23"/>
      <c r="AJ71" s="23"/>
      <c r="AK71" s="23"/>
      <c r="AL71" s="23"/>
      <c r="AM71" s="23"/>
      <c r="AN71" s="22"/>
      <c r="AO71" s="22"/>
      <c r="AP71" s="22"/>
      <c r="AQ71" s="22"/>
      <c r="AR71" s="22"/>
    </row>
    <row r="72" spans="1:44" s="19" customFormat="1" ht="6.75" customHeight="1">
      <c r="A72" s="88"/>
      <c r="B72" s="89"/>
      <c r="C72" s="9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82"/>
      <c r="W72" s="82"/>
      <c r="X72" s="101"/>
      <c r="Y72" s="122"/>
      <c r="Z72" s="122"/>
      <c r="AA72" s="122"/>
      <c r="AB72" s="122"/>
      <c r="AC72" s="122"/>
      <c r="AD72" s="122"/>
      <c r="AE72" s="24"/>
      <c r="AF72" s="24"/>
      <c r="AG72" s="22"/>
      <c r="AH72" s="22"/>
      <c r="AI72" s="23"/>
      <c r="AJ72" s="23"/>
      <c r="AK72" s="23"/>
      <c r="AL72" s="23"/>
      <c r="AM72" s="23"/>
      <c r="AN72" s="22"/>
      <c r="AO72" s="22"/>
      <c r="AP72" s="22"/>
      <c r="AQ72" s="22"/>
      <c r="AR72" s="22"/>
    </row>
    <row r="73" spans="1:44" s="19" customFormat="1" ht="12" customHeight="1">
      <c r="A73" s="85" t="s">
        <v>82</v>
      </c>
      <c r="B73" s="86"/>
      <c r="C73" s="87"/>
      <c r="D73" s="94">
        <v>88000000</v>
      </c>
      <c r="E73" s="94"/>
      <c r="F73" s="94"/>
      <c r="G73" s="94"/>
      <c r="H73" s="94"/>
      <c r="I73" s="94"/>
      <c r="J73" s="94">
        <v>80000000</v>
      </c>
      <c r="K73" s="94"/>
      <c r="L73" s="94"/>
      <c r="M73" s="94"/>
      <c r="N73" s="94"/>
      <c r="O73" s="94"/>
      <c r="P73" s="124"/>
      <c r="Q73" s="124"/>
      <c r="R73" s="124"/>
      <c r="S73" s="124"/>
      <c r="T73" s="124"/>
      <c r="U73" s="124"/>
      <c r="V73" s="120" t="s">
        <v>83</v>
      </c>
      <c r="W73" s="82"/>
      <c r="X73" s="101"/>
      <c r="Y73" s="125">
        <f>IF(ROUNDDOWN((J73-P73)*4/5,-3)&gt;84000000,84000000,ROUNDDOWN((J73-P73)*4/5,-3))</f>
        <v>64000000</v>
      </c>
      <c r="Z73" s="126"/>
      <c r="AA73" s="126"/>
      <c r="AB73" s="126"/>
      <c r="AC73" s="126"/>
      <c r="AD73" s="127"/>
      <c r="AF73" s="22"/>
      <c r="AG73" s="22"/>
      <c r="AH73" s="22"/>
      <c r="AI73" s="24"/>
      <c r="AJ73" s="24"/>
      <c r="AK73" s="24"/>
      <c r="AL73" s="24"/>
      <c r="AM73" s="24"/>
      <c r="AN73" s="22"/>
      <c r="AO73" s="22"/>
      <c r="AP73" s="22"/>
      <c r="AQ73" s="22"/>
      <c r="AR73" s="22"/>
    </row>
    <row r="74" spans="1:44" s="19" customFormat="1" ht="12" customHeight="1">
      <c r="A74" s="88"/>
      <c r="B74" s="89"/>
      <c r="C74" s="90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94"/>
      <c r="Q74" s="94"/>
      <c r="R74" s="94"/>
      <c r="S74" s="94"/>
      <c r="T74" s="94"/>
      <c r="U74" s="94"/>
      <c r="V74" s="82"/>
      <c r="W74" s="82"/>
      <c r="X74" s="101"/>
      <c r="Y74" s="128"/>
      <c r="Z74" s="129"/>
      <c r="AA74" s="129"/>
      <c r="AB74" s="129"/>
      <c r="AC74" s="129"/>
      <c r="AD74" s="130"/>
      <c r="AF74" s="22"/>
      <c r="AG74" s="22"/>
      <c r="AH74" s="22"/>
      <c r="AI74" s="24"/>
      <c r="AJ74" s="24"/>
      <c r="AK74" s="24"/>
      <c r="AL74" s="24"/>
      <c r="AM74" s="24"/>
      <c r="AN74" s="22"/>
      <c r="AO74" s="22"/>
      <c r="AP74" s="22"/>
      <c r="AQ74" s="22"/>
      <c r="AR74" s="22"/>
    </row>
    <row r="75" spans="1:44" s="19" customFormat="1" ht="12" customHeight="1">
      <c r="A75" s="153" t="s">
        <v>84</v>
      </c>
      <c r="B75" s="154"/>
      <c r="C75" s="155"/>
      <c r="D75" s="94">
        <v>550000</v>
      </c>
      <c r="E75" s="94"/>
      <c r="F75" s="94"/>
      <c r="G75" s="94"/>
      <c r="H75" s="94"/>
      <c r="I75" s="94"/>
      <c r="J75" s="94">
        <v>500000</v>
      </c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120" t="s">
        <v>85</v>
      </c>
      <c r="W75" s="82"/>
      <c r="X75" s="101"/>
      <c r="Y75" s="121">
        <f>IF(ROUNDDOWN((J75-P75)*2/3,-3)&gt;70000000,70000000,ROUNDDOWN((J75-P75)*2/3,-3))</f>
        <v>333000</v>
      </c>
      <c r="Z75" s="121"/>
      <c r="AA75" s="121"/>
      <c r="AB75" s="121"/>
      <c r="AC75" s="121"/>
      <c r="AD75" s="121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s="19" customFormat="1" ht="12" customHeight="1">
      <c r="A76" s="156"/>
      <c r="B76" s="157"/>
      <c r="C76" s="158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82"/>
      <c r="W76" s="82"/>
      <c r="X76" s="101"/>
      <c r="Y76" s="122"/>
      <c r="Z76" s="122"/>
      <c r="AA76" s="122"/>
      <c r="AB76" s="122"/>
      <c r="AC76" s="122"/>
      <c r="AD76" s="1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s="19" customFormat="1" ht="12" customHeight="1">
      <c r="A77" s="153" t="s">
        <v>86</v>
      </c>
      <c r="B77" s="154"/>
      <c r="C77" s="155"/>
      <c r="D77" s="94">
        <v>11000000</v>
      </c>
      <c r="E77" s="94"/>
      <c r="F77" s="94"/>
      <c r="G77" s="94"/>
      <c r="H77" s="94"/>
      <c r="I77" s="94"/>
      <c r="J77" s="94">
        <v>10000000</v>
      </c>
      <c r="K77" s="94"/>
      <c r="L77" s="94"/>
      <c r="M77" s="94"/>
      <c r="N77" s="94"/>
      <c r="O77" s="94"/>
      <c r="P77" s="124"/>
      <c r="Q77" s="124"/>
      <c r="R77" s="124"/>
      <c r="S77" s="124"/>
      <c r="T77" s="124"/>
      <c r="U77" s="124"/>
      <c r="V77" s="120" t="s">
        <v>81</v>
      </c>
      <c r="W77" s="82"/>
      <c r="X77" s="101"/>
      <c r="Y77" s="121">
        <f>IF(ROUNDDOWN((J77-P77)*3/4,-3)&gt;80000000,80000000,ROUNDDOWN((J77-P77)*3/4,-3))</f>
        <v>7500000</v>
      </c>
      <c r="Z77" s="121"/>
      <c r="AA77" s="121"/>
      <c r="AB77" s="121"/>
      <c r="AC77" s="121"/>
      <c r="AD77" s="121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s="19" customFormat="1" ht="12" customHeight="1" thickBot="1">
      <c r="A78" s="156"/>
      <c r="B78" s="157"/>
      <c r="C78" s="158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82"/>
      <c r="W78" s="82"/>
      <c r="X78" s="101"/>
      <c r="Y78" s="122"/>
      <c r="Z78" s="122"/>
      <c r="AA78" s="122"/>
      <c r="AB78" s="122"/>
      <c r="AC78" s="122"/>
      <c r="AD78" s="1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s="19" customFormat="1" ht="12" customHeight="1" thickTop="1">
      <c r="A79" s="137" t="s">
        <v>68</v>
      </c>
      <c r="B79" s="137"/>
      <c r="C79" s="137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f>SUM(P71:U78)</f>
        <v>0</v>
      </c>
      <c r="Q79" s="139"/>
      <c r="R79" s="139"/>
      <c r="S79" s="139"/>
      <c r="T79" s="139"/>
      <c r="U79" s="139"/>
      <c r="V79" s="141" t="s">
        <v>69</v>
      </c>
      <c r="W79" s="141"/>
      <c r="X79" s="142"/>
      <c r="Y79" s="114">
        <f>IF(ROUNDDOWN(SUM(Y71:AD78),-3)&gt;84000000,84000000,ROUNDDOWN(SUM(Y71:AD78),-3))</f>
        <v>71833000</v>
      </c>
      <c r="Z79" s="115"/>
      <c r="AA79" s="115"/>
      <c r="AB79" s="115"/>
      <c r="AC79" s="115"/>
      <c r="AD79" s="116"/>
    </row>
    <row r="80" spans="1:44" s="19" customFormat="1" ht="12" customHeight="1" thickBot="1">
      <c r="A80" s="138"/>
      <c r="B80" s="138"/>
      <c r="C80" s="138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3"/>
      <c r="W80" s="143"/>
      <c r="X80" s="144"/>
      <c r="Y80" s="117"/>
      <c r="Z80" s="118"/>
      <c r="AA80" s="118"/>
      <c r="AB80" s="118"/>
      <c r="AC80" s="118"/>
      <c r="AD80" s="119"/>
    </row>
    <row r="81" spans="1:30" s="19" customFormat="1" ht="15.95" customHeight="1" thickTop="1">
      <c r="A81" s="35" t="s">
        <v>87</v>
      </c>
      <c r="B81" s="25"/>
      <c r="C81" s="25"/>
      <c r="M81" s="36"/>
    </row>
    <row r="82" spans="1:30" s="19" customFormat="1" ht="15.95" customHeight="1">
      <c r="A82" s="25"/>
      <c r="B82" s="25"/>
      <c r="C82" s="25"/>
    </row>
    <row r="83" spans="1:30" s="19" customFormat="1">
      <c r="A83" s="108" t="s">
        <v>70</v>
      </c>
      <c r="B83" s="109"/>
      <c r="C83" s="109"/>
      <c r="D83" s="109"/>
      <c r="E83" s="109"/>
      <c r="F83" s="109"/>
      <c r="G83" s="110"/>
      <c r="AD83" s="21" t="s">
        <v>54</v>
      </c>
    </row>
    <row r="84" spans="1:30" s="19" customFormat="1" ht="18.75" customHeight="1">
      <c r="A84" s="83" t="s">
        <v>55</v>
      </c>
      <c r="B84" s="83"/>
      <c r="C84" s="83"/>
      <c r="D84" s="83"/>
      <c r="E84" s="83"/>
      <c r="F84" s="83"/>
      <c r="G84" s="83" t="s">
        <v>56</v>
      </c>
      <c r="H84" s="83"/>
      <c r="I84" s="83"/>
      <c r="J84" s="83"/>
      <c r="K84" s="83"/>
      <c r="L84" s="83"/>
      <c r="M84" s="83"/>
      <c r="N84" s="91" t="s">
        <v>57</v>
      </c>
      <c r="O84" s="83"/>
      <c r="P84" s="83"/>
      <c r="Q84" s="83"/>
      <c r="R84" s="83"/>
      <c r="S84" s="83"/>
      <c r="T84" s="92" t="s">
        <v>58</v>
      </c>
      <c r="U84" s="92"/>
      <c r="V84" s="92"/>
      <c r="W84" s="83" t="s">
        <v>59</v>
      </c>
      <c r="X84" s="83"/>
      <c r="Y84" s="83"/>
      <c r="Z84" s="83"/>
      <c r="AA84" s="83"/>
      <c r="AB84" s="83"/>
      <c r="AC84" s="83"/>
      <c r="AD84" s="83"/>
    </row>
    <row r="85" spans="1:30" s="19" customForma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93"/>
      <c r="U85" s="93"/>
      <c r="V85" s="93"/>
      <c r="W85" s="84"/>
      <c r="X85" s="84"/>
      <c r="Y85" s="84"/>
      <c r="Z85" s="84"/>
      <c r="AA85" s="84"/>
      <c r="AB85" s="84"/>
      <c r="AC85" s="84"/>
      <c r="AD85" s="84"/>
    </row>
    <row r="86" spans="1:30" s="19" customFormat="1" ht="19.5" thickBot="1">
      <c r="A86" s="112" t="s">
        <v>60</v>
      </c>
      <c r="B86" s="112"/>
      <c r="C86" s="112"/>
      <c r="D86" s="112"/>
      <c r="E86" s="112"/>
      <c r="F86" s="112"/>
      <c r="G86" s="112" t="s">
        <v>61</v>
      </c>
      <c r="H86" s="112"/>
      <c r="I86" s="112"/>
      <c r="J86" s="112"/>
      <c r="K86" s="112"/>
      <c r="L86" s="112"/>
      <c r="M86" s="112"/>
      <c r="N86" s="112" t="s">
        <v>62</v>
      </c>
      <c r="O86" s="112"/>
      <c r="P86" s="112"/>
      <c r="Q86" s="112"/>
      <c r="R86" s="112"/>
      <c r="S86" s="112"/>
      <c r="T86" s="112" t="s">
        <v>63</v>
      </c>
      <c r="U86" s="112"/>
      <c r="V86" s="112"/>
      <c r="W86" s="113" t="s">
        <v>64</v>
      </c>
      <c r="X86" s="113"/>
      <c r="Y86" s="113"/>
      <c r="Z86" s="113"/>
      <c r="AA86" s="113"/>
      <c r="AB86" s="113"/>
      <c r="AC86" s="113"/>
      <c r="AD86" s="113"/>
    </row>
    <row r="87" spans="1:30" s="19" customFormat="1" ht="12" customHeight="1" thickTop="1">
      <c r="A87" s="94">
        <v>110000</v>
      </c>
      <c r="B87" s="94"/>
      <c r="C87" s="94"/>
      <c r="D87" s="94"/>
      <c r="E87" s="94"/>
      <c r="F87" s="94"/>
      <c r="G87" s="94">
        <v>100000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82" t="s">
        <v>65</v>
      </c>
      <c r="U87" s="82"/>
      <c r="V87" s="101"/>
      <c r="W87" s="131">
        <f>IF(ROUNDDOWN((G87-N87)*2/3,-3)&gt;900000,900000,ROUNDDOWN((G87-N87)*2/3,-3))</f>
        <v>66000</v>
      </c>
      <c r="X87" s="132"/>
      <c r="Y87" s="132"/>
      <c r="Z87" s="132"/>
      <c r="AA87" s="132"/>
      <c r="AB87" s="132"/>
      <c r="AC87" s="132"/>
      <c r="AD87" s="133"/>
    </row>
    <row r="88" spans="1:30" s="19" customFormat="1" ht="12" customHeight="1" thickBo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82"/>
      <c r="U88" s="82"/>
      <c r="V88" s="101"/>
      <c r="W88" s="134"/>
      <c r="X88" s="135"/>
      <c r="Y88" s="135"/>
      <c r="Z88" s="135"/>
      <c r="AA88" s="135"/>
      <c r="AB88" s="135"/>
      <c r="AC88" s="135"/>
      <c r="AD88" s="136"/>
    </row>
    <row r="89" spans="1:30" s="19" customFormat="1" ht="15.95" customHeight="1" thickTop="1"/>
    <row r="90" spans="1:30" s="19" customFormat="1">
      <c r="A90" s="108" t="s">
        <v>38</v>
      </c>
      <c r="B90" s="109"/>
      <c r="C90" s="109"/>
      <c r="D90" s="109"/>
      <c r="E90" s="109"/>
      <c r="F90" s="109"/>
      <c r="G90" s="110"/>
      <c r="AD90" s="21" t="s">
        <v>54</v>
      </c>
    </row>
    <row r="91" spans="1:30" s="19" customFormat="1" ht="18.75" customHeight="1">
      <c r="A91" s="83" t="s">
        <v>55</v>
      </c>
      <c r="B91" s="83"/>
      <c r="C91" s="83"/>
      <c r="D91" s="83"/>
      <c r="E91" s="83"/>
      <c r="F91" s="83"/>
      <c r="G91" s="83" t="s">
        <v>56</v>
      </c>
      <c r="H91" s="83"/>
      <c r="I91" s="83"/>
      <c r="J91" s="83"/>
      <c r="K91" s="83"/>
      <c r="L91" s="83"/>
      <c r="M91" s="83"/>
      <c r="N91" s="91" t="s">
        <v>57</v>
      </c>
      <c r="O91" s="83"/>
      <c r="P91" s="83"/>
      <c r="Q91" s="83"/>
      <c r="R91" s="83"/>
      <c r="S91" s="83"/>
      <c r="T91" s="92" t="s">
        <v>58</v>
      </c>
      <c r="U91" s="92"/>
      <c r="V91" s="92"/>
      <c r="W91" s="83" t="s">
        <v>59</v>
      </c>
      <c r="X91" s="83"/>
      <c r="Y91" s="83"/>
      <c r="Z91" s="83"/>
      <c r="AA91" s="83"/>
      <c r="AB91" s="83"/>
      <c r="AC91" s="83"/>
      <c r="AD91" s="83"/>
    </row>
    <row r="92" spans="1:30" s="19" customForma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93"/>
      <c r="U92" s="93"/>
      <c r="V92" s="93"/>
      <c r="W92" s="84"/>
      <c r="X92" s="84"/>
      <c r="Y92" s="84"/>
      <c r="Z92" s="84"/>
      <c r="AA92" s="84"/>
      <c r="AB92" s="84"/>
      <c r="AC92" s="84"/>
      <c r="AD92" s="84"/>
    </row>
    <row r="93" spans="1:30" s="19" customFormat="1" ht="19.5" thickBot="1">
      <c r="A93" s="112" t="s">
        <v>60</v>
      </c>
      <c r="B93" s="112"/>
      <c r="C93" s="112"/>
      <c r="D93" s="112"/>
      <c r="E93" s="112"/>
      <c r="F93" s="112"/>
      <c r="G93" s="112" t="s">
        <v>61</v>
      </c>
      <c r="H93" s="112"/>
      <c r="I93" s="112"/>
      <c r="J93" s="112"/>
      <c r="K93" s="112"/>
      <c r="L93" s="112"/>
      <c r="M93" s="112"/>
      <c r="N93" s="112" t="s">
        <v>62</v>
      </c>
      <c r="O93" s="112"/>
      <c r="P93" s="112"/>
      <c r="Q93" s="112"/>
      <c r="R93" s="112"/>
      <c r="S93" s="112"/>
      <c r="T93" s="112" t="s">
        <v>63</v>
      </c>
      <c r="U93" s="112"/>
      <c r="V93" s="112"/>
      <c r="W93" s="113" t="s">
        <v>64</v>
      </c>
      <c r="X93" s="113"/>
      <c r="Y93" s="113"/>
      <c r="Z93" s="113"/>
      <c r="AA93" s="113"/>
      <c r="AB93" s="113"/>
      <c r="AC93" s="113"/>
      <c r="AD93" s="113"/>
    </row>
    <row r="94" spans="1:30" s="19" customFormat="1" ht="12" customHeight="1" thickTop="1">
      <c r="A94" s="94">
        <v>220000</v>
      </c>
      <c r="B94" s="94"/>
      <c r="C94" s="94"/>
      <c r="D94" s="94"/>
      <c r="E94" s="94"/>
      <c r="F94" s="94"/>
      <c r="G94" s="94">
        <v>200000</v>
      </c>
      <c r="H94" s="94"/>
      <c r="I94" s="94"/>
      <c r="J94" s="94"/>
      <c r="K94" s="94"/>
      <c r="L94" s="94"/>
      <c r="M94" s="94"/>
      <c r="N94" s="94">
        <v>100000</v>
      </c>
      <c r="O94" s="94"/>
      <c r="P94" s="94"/>
      <c r="Q94" s="94"/>
      <c r="R94" s="94"/>
      <c r="S94" s="94"/>
      <c r="T94" s="82" t="s">
        <v>65</v>
      </c>
      <c r="U94" s="82"/>
      <c r="V94" s="101"/>
      <c r="W94" s="131">
        <f>IF(ROUNDDOWN((G94-N94)*2/3,-3)&gt;2700000,2700000,ROUNDDOWN((G94-N94)*2/3,-3))</f>
        <v>66000</v>
      </c>
      <c r="X94" s="132"/>
      <c r="Y94" s="132"/>
      <c r="Z94" s="132"/>
      <c r="AA94" s="132"/>
      <c r="AB94" s="132"/>
      <c r="AC94" s="132"/>
      <c r="AD94" s="133"/>
    </row>
    <row r="95" spans="1:30" s="19" customFormat="1" ht="12" customHeight="1" thickBo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82"/>
      <c r="U95" s="82"/>
      <c r="V95" s="101"/>
      <c r="W95" s="134"/>
      <c r="X95" s="135"/>
      <c r="Y95" s="135"/>
      <c r="Z95" s="135"/>
      <c r="AA95" s="135"/>
      <c r="AB95" s="135"/>
      <c r="AC95" s="135"/>
      <c r="AD95" s="136"/>
    </row>
    <row r="96" spans="1:30" s="19" customFormat="1" ht="15.95" customHeight="1" thickTop="1" thickBot="1"/>
    <row r="97" spans="1:30" s="19" customFormat="1" ht="20.25" thickTop="1" thickBot="1">
      <c r="Q97" s="145" t="s">
        <v>71</v>
      </c>
      <c r="R97" s="145"/>
      <c r="S97" s="145"/>
      <c r="T97" s="145"/>
      <c r="U97" s="145"/>
      <c r="V97" s="145"/>
      <c r="W97" s="146">
        <f>W64+Y79+W87+W94</f>
        <v>85298000</v>
      </c>
      <c r="X97" s="146"/>
      <c r="Y97" s="146"/>
      <c r="Z97" s="146"/>
      <c r="AA97" s="146"/>
      <c r="AB97" s="146"/>
      <c r="AC97" s="146"/>
      <c r="AD97" s="146"/>
    </row>
    <row r="98" spans="1:30" s="19" customFormat="1" ht="20.25" thickTop="1" thickBot="1"/>
    <row r="99" spans="1:30" s="19" customFormat="1">
      <c r="A99" s="147" t="s">
        <v>72</v>
      </c>
      <c r="B99" s="148"/>
      <c r="C99" s="148"/>
      <c r="D99" s="148"/>
      <c r="E99" s="148"/>
      <c r="F99" s="26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</row>
    <row r="100" spans="1:30" s="19" customFormat="1">
      <c r="A100" s="149"/>
      <c r="B100" s="150"/>
      <c r="C100" s="150"/>
      <c r="D100" s="150"/>
      <c r="E100" s="150"/>
      <c r="F100" s="29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1"/>
    </row>
    <row r="101" spans="1:30" s="19" customFormat="1" ht="19.5" thickBot="1">
      <c r="A101" s="151"/>
      <c r="B101" s="152"/>
      <c r="C101" s="152"/>
      <c r="D101" s="152"/>
      <c r="E101" s="152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4"/>
    </row>
  </sheetData>
  <mergeCells count="123">
    <mergeCell ref="Q97:V97"/>
    <mergeCell ref="W97:AD97"/>
    <mergeCell ref="A99:E101"/>
    <mergeCell ref="D75:I76"/>
    <mergeCell ref="J75:O76"/>
    <mergeCell ref="A93:F93"/>
    <mergeCell ref="G93:M93"/>
    <mergeCell ref="N93:S93"/>
    <mergeCell ref="T93:V93"/>
    <mergeCell ref="W93:AD93"/>
    <mergeCell ref="A94:F95"/>
    <mergeCell ref="G94:M95"/>
    <mergeCell ref="N94:S95"/>
    <mergeCell ref="T94:V95"/>
    <mergeCell ref="W94:AD95"/>
    <mergeCell ref="A90:G90"/>
    <mergeCell ref="A91:F92"/>
    <mergeCell ref="G91:M92"/>
    <mergeCell ref="N91:S92"/>
    <mergeCell ref="T91:V92"/>
    <mergeCell ref="A75:C76"/>
    <mergeCell ref="A77:C78"/>
    <mergeCell ref="P75:U76"/>
    <mergeCell ref="V75:X76"/>
    <mergeCell ref="D77:I78"/>
    <mergeCell ref="J77:O78"/>
    <mergeCell ref="W91:AD92"/>
    <mergeCell ref="A86:F86"/>
    <mergeCell ref="G86:M86"/>
    <mergeCell ref="N86:S86"/>
    <mergeCell ref="T86:V86"/>
    <mergeCell ref="W86:AD86"/>
    <mergeCell ref="A87:F88"/>
    <mergeCell ref="G87:M88"/>
    <mergeCell ref="N87:S88"/>
    <mergeCell ref="T87:V88"/>
    <mergeCell ref="W87:AD88"/>
    <mergeCell ref="A83:G83"/>
    <mergeCell ref="A84:F85"/>
    <mergeCell ref="G84:M85"/>
    <mergeCell ref="N84:S85"/>
    <mergeCell ref="T84:V85"/>
    <mergeCell ref="W84:AD85"/>
    <mergeCell ref="A79:C80"/>
    <mergeCell ref="D79:I80"/>
    <mergeCell ref="J79:O80"/>
    <mergeCell ref="P79:U80"/>
    <mergeCell ref="V79:X80"/>
    <mergeCell ref="Y79:AD80"/>
    <mergeCell ref="J68:O69"/>
    <mergeCell ref="P68:U69"/>
    <mergeCell ref="V68:X69"/>
    <mergeCell ref="Y68:AD69"/>
    <mergeCell ref="D70:I70"/>
    <mergeCell ref="J70:O70"/>
    <mergeCell ref="P70:U70"/>
    <mergeCell ref="V70:X70"/>
    <mergeCell ref="V77:X78"/>
    <mergeCell ref="Y77:AD78"/>
    <mergeCell ref="Y75:AD76"/>
    <mergeCell ref="J73:O74"/>
    <mergeCell ref="P73:U74"/>
    <mergeCell ref="V73:X74"/>
    <mergeCell ref="Y73:AD74"/>
    <mergeCell ref="P77:U78"/>
    <mergeCell ref="Y70:AD70"/>
    <mergeCell ref="D71:I72"/>
    <mergeCell ref="J71:O72"/>
    <mergeCell ref="P71:U72"/>
    <mergeCell ref="V71:X72"/>
    <mergeCell ref="Y71:AD72"/>
    <mergeCell ref="D73:I74"/>
    <mergeCell ref="W64:AD65"/>
    <mergeCell ref="A67:G67"/>
    <mergeCell ref="V67:X67"/>
    <mergeCell ref="W61:AD62"/>
    <mergeCell ref="A63:F63"/>
    <mergeCell ref="G63:M63"/>
    <mergeCell ref="N63:S63"/>
    <mergeCell ref="T63:V63"/>
    <mergeCell ref="W63:AD63"/>
    <mergeCell ref="A68:C70"/>
    <mergeCell ref="D68:I69"/>
    <mergeCell ref="A71:C72"/>
    <mergeCell ref="A73:C74"/>
    <mergeCell ref="R57:S57"/>
    <mergeCell ref="U57:V57"/>
    <mergeCell ref="A60:G60"/>
    <mergeCell ref="A61:F62"/>
    <mergeCell ref="G61:M62"/>
    <mergeCell ref="N61:S62"/>
    <mergeCell ref="T61:V62"/>
    <mergeCell ref="A64:F65"/>
    <mergeCell ref="G64:M65"/>
    <mergeCell ref="N64:S65"/>
    <mergeCell ref="T64:V65"/>
    <mergeCell ref="R54:S54"/>
    <mergeCell ref="U54:V54"/>
    <mergeCell ref="R55:S55"/>
    <mergeCell ref="U55:V55"/>
    <mergeCell ref="R56:S56"/>
    <mergeCell ref="U56:V56"/>
    <mergeCell ref="B45:AD46"/>
    <mergeCell ref="R53:S53"/>
    <mergeCell ref="U53:V53"/>
    <mergeCell ref="H10:J10"/>
    <mergeCell ref="U10:V10"/>
    <mergeCell ref="A18:G18"/>
    <mergeCell ref="A19:AD21"/>
    <mergeCell ref="A23:G23"/>
    <mergeCell ref="I24:J24"/>
    <mergeCell ref="J50:AD50"/>
    <mergeCell ref="A48:M48"/>
    <mergeCell ref="A4:AD4"/>
    <mergeCell ref="H8:I8"/>
    <mergeCell ref="K8:L8"/>
    <mergeCell ref="P8:Q8"/>
    <mergeCell ref="J9:K9"/>
    <mergeCell ref="O9:P9"/>
    <mergeCell ref="S9:V9"/>
    <mergeCell ref="A34:G34"/>
    <mergeCell ref="A38:AD40"/>
    <mergeCell ref="A26:AD31"/>
  </mergeCells>
  <phoneticPr fontId="3"/>
  <dataValidations count="1">
    <dataValidation type="list" allowBlank="1" showInputMessage="1" showErrorMessage="1" sqref="A36:A37 Q36 Z24:Z25 I49 I44 Z13 I13:I14 H15 P13 U13 B44 B49 T24:T25" xr:uid="{CD0C5BA1-C93B-42A8-B386-1F378323FC7F}">
      <formula1>"〇"</formula1>
    </dataValidation>
  </dataValidations>
  <pageMargins left="0.7" right="0.7" top="0.75" bottom="0.75" header="0.3" footer="0.3"/>
  <pageSetup paperSize="9" scale="74" orientation="portrait" r:id="rId1"/>
  <rowBreaks count="1" manualBreakCount="1">
    <brk id="4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補助事業計画書(1号様式別紙１－２)</vt:lpstr>
      <vt:lpstr>'補助事業計画書(1号様式別紙１－２)'!Print_Area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2023-03-30T12:31:43Z</dcterms:created>
  <dcterms:modified xsi:type="dcterms:W3CDTF">2023-03-30T12:31:52Z</dcterms:modified>
</cp:coreProperties>
</file>