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mc:AlternateContent xmlns:mc="http://schemas.openxmlformats.org/markup-compatibility/2006">
    <mc:Choice Requires="x15">
      <x15ac:absPath xmlns:x15ac="http://schemas.microsoft.com/office/spreadsheetml/2010/11/ac" url="\\bwtfsv1\東京中央支店\営業第五課\◆営業課\案件フォルダ\114.【松原】都内観光促進事業\★取消料見合い関連\取消見合い書類・発信文書\【もっとTOKYO】取消料見合い精算様式一式\"/>
    </mc:Choice>
  </mc:AlternateContent>
  <xr:revisionPtr revIDLastSave="0" documentId="13_ncr:1_{A00C4CF5-58A7-4F02-93EC-61E031A65408}" xr6:coauthVersionLast="45" xr6:coauthVersionMax="46" xr10:uidLastSave="{00000000-0000-0000-0000-000000000000}"/>
  <bookViews>
    <workbookView xWindow="-120" yWindow="-120" windowWidth="20730" windowHeight="11160" activeTab="2" xr2:uid="{00000000-000D-0000-FFFF-FFFF00000000}"/>
  </bookViews>
  <sheets>
    <sheet name="②キャンセル料報告書式" sheetId="14" r:id="rId1"/>
    <sheet name="③キャンセル対応表 (宿泊旅行) " sheetId="24" r:id="rId2"/>
    <sheet name="③キャンセル対応表 (日帰り)" sheetId="25" r:id="rId3"/>
  </sheets>
  <definedNames>
    <definedName name="_xlnm.Print_Area" localSheetId="0">②キャンセル料報告書式!$A$1:$N$47</definedName>
    <definedName name="_xlnm.Print_Area" localSheetId="1">'③キャンセル対応表 (宿泊旅行) '!$A$1:$S$41</definedName>
    <definedName name="_xlnm.Print_Area" localSheetId="2">'③キャンセル対応表 (日帰り)'!$A$1:$R$42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5" i="25" l="1"/>
  <c r="P26" i="25"/>
  <c r="P27" i="25"/>
  <c r="P28" i="25"/>
  <c r="P29" i="25"/>
  <c r="P30" i="25"/>
  <c r="P31" i="25"/>
  <c r="P32" i="25"/>
  <c r="P33" i="25"/>
  <c r="P34" i="25"/>
  <c r="P35" i="25"/>
  <c r="P36" i="25"/>
  <c r="P37" i="25"/>
  <c r="P14" i="25"/>
  <c r="P15" i="25"/>
  <c r="P16" i="25"/>
  <c r="P17" i="25"/>
  <c r="P18" i="25"/>
  <c r="P19" i="25"/>
  <c r="P20" i="25"/>
  <c r="P21" i="25"/>
  <c r="P22" i="25"/>
  <c r="P23" i="25"/>
  <c r="P24" i="25"/>
  <c r="M20" i="25"/>
  <c r="M21" i="25"/>
  <c r="M22" i="25"/>
  <c r="M23" i="25"/>
  <c r="M24" i="25"/>
  <c r="M25" i="25"/>
  <c r="M26" i="25"/>
  <c r="M27" i="25"/>
  <c r="M28" i="25"/>
  <c r="M29" i="25"/>
  <c r="M13" i="25"/>
  <c r="N13" i="24" l="1"/>
  <c r="N14" i="24"/>
  <c r="N15" i="24"/>
  <c r="N16" i="24"/>
  <c r="N17" i="24"/>
  <c r="N18" i="24"/>
  <c r="N19" i="24"/>
  <c r="N20" i="24"/>
  <c r="N21" i="24"/>
  <c r="N22" i="24"/>
  <c r="N23" i="24"/>
  <c r="N24" i="24"/>
  <c r="N25" i="24"/>
  <c r="N26" i="24"/>
  <c r="N27" i="24"/>
  <c r="N28" i="24"/>
  <c r="N29" i="24"/>
  <c r="N30" i="24"/>
  <c r="N31" i="24"/>
  <c r="N32" i="24"/>
  <c r="N33" i="24"/>
  <c r="N34" i="24"/>
  <c r="N35" i="24"/>
  <c r="N36" i="24"/>
  <c r="N37" i="24"/>
  <c r="O40" i="25" l="1"/>
  <c r="O39" i="25"/>
  <c r="L40" i="25"/>
  <c r="L39" i="25"/>
  <c r="P39" i="24"/>
  <c r="P38" i="24"/>
  <c r="M39" i="24"/>
  <c r="M38" i="24"/>
  <c r="O41" i="25" l="1"/>
  <c r="M40" i="24"/>
  <c r="P40" i="24"/>
  <c r="H28" i="14"/>
  <c r="H27" i="14"/>
  <c r="H26" i="14"/>
  <c r="H25" i="14"/>
  <c r="S41" i="25" l="1"/>
  <c r="L41" i="25"/>
  <c r="S38" i="25"/>
  <c r="S42" i="25"/>
  <c r="T41" i="24" l="1"/>
  <c r="T40" i="24"/>
  <c r="S14" i="25" l="1"/>
  <c r="S15" i="25"/>
  <c r="S16" i="25"/>
  <c r="S17" i="25"/>
  <c r="S18" i="25"/>
  <c r="S19" i="25"/>
  <c r="S20" i="25"/>
  <c r="S21" i="25"/>
  <c r="S22" i="25"/>
  <c r="S23" i="25"/>
  <c r="S24" i="25"/>
  <c r="S25" i="25"/>
  <c r="S26" i="25"/>
  <c r="S27" i="25"/>
  <c r="S28" i="25"/>
  <c r="S29" i="25"/>
  <c r="S30" i="25"/>
  <c r="S31" i="25"/>
  <c r="S32" i="25"/>
  <c r="S33" i="25"/>
  <c r="S34" i="25"/>
  <c r="S35" i="25"/>
  <c r="S36" i="25"/>
  <c r="S37" i="25"/>
  <c r="S13" i="25"/>
  <c r="T14" i="24"/>
  <c r="Q14" i="24" s="1"/>
  <c r="T15" i="24"/>
  <c r="Q15" i="24" s="1"/>
  <c r="T16" i="24"/>
  <c r="Q16" i="24" s="1"/>
  <c r="T17" i="24"/>
  <c r="Q17" i="24" s="1"/>
  <c r="T18" i="24"/>
  <c r="Q18" i="24" s="1"/>
  <c r="T19" i="24"/>
  <c r="Q19" i="24" s="1"/>
  <c r="T20" i="24"/>
  <c r="Q20" i="24" s="1"/>
  <c r="T21" i="24"/>
  <c r="Q21" i="24" s="1"/>
  <c r="T22" i="24"/>
  <c r="Q22" i="24" s="1"/>
  <c r="T23" i="24"/>
  <c r="Q23" i="24" s="1"/>
  <c r="T24" i="24"/>
  <c r="Q24" i="24" s="1"/>
  <c r="T25" i="24"/>
  <c r="Q25" i="24" s="1"/>
  <c r="T26" i="24"/>
  <c r="Q26" i="24" s="1"/>
  <c r="T27" i="24"/>
  <c r="Q27" i="24" s="1"/>
  <c r="T28" i="24"/>
  <c r="Q28" i="24" s="1"/>
  <c r="T29" i="24"/>
  <c r="Q29" i="24" s="1"/>
  <c r="T30" i="24"/>
  <c r="Q30" i="24" s="1"/>
  <c r="T31" i="24"/>
  <c r="Q31" i="24" s="1"/>
  <c r="T32" i="24"/>
  <c r="Q32" i="24" s="1"/>
  <c r="T33" i="24"/>
  <c r="Q33" i="24" s="1"/>
  <c r="T34" i="24"/>
  <c r="Q34" i="24" s="1"/>
  <c r="T35" i="24"/>
  <c r="Q35" i="24" s="1"/>
  <c r="T36" i="24"/>
  <c r="Q36" i="24" s="1"/>
  <c r="T37" i="24"/>
  <c r="Q37" i="24" s="1"/>
  <c r="T13" i="24"/>
  <c r="Q38" i="24" l="1"/>
  <c r="Q13" i="24"/>
  <c r="T44" i="24"/>
  <c r="T9" i="24"/>
  <c r="T8" i="24"/>
  <c r="T7" i="24"/>
  <c r="T6" i="24"/>
  <c r="T5" i="24"/>
  <c r="T4" i="24"/>
  <c r="T3" i="24"/>
  <c r="T2" i="24"/>
  <c r="T1" i="24"/>
  <c r="M38" i="25" l="1"/>
  <c r="M15" i="25"/>
  <c r="M16" i="25"/>
  <c r="M17" i="25"/>
  <c r="M18" i="25"/>
  <c r="M19" i="25"/>
  <c r="M30" i="25"/>
  <c r="M31" i="25"/>
  <c r="M32" i="25"/>
  <c r="M33" i="25"/>
  <c r="M34" i="25"/>
  <c r="M35" i="25"/>
  <c r="M36" i="25"/>
  <c r="M37" i="25"/>
  <c r="M14" i="25"/>
  <c r="M40" i="25" s="1"/>
  <c r="O44" i="25"/>
  <c r="S44" i="25" s="1"/>
  <c r="O43" i="25"/>
  <c r="S43" i="25" s="1"/>
  <c r="P43" i="24"/>
  <c r="T43" i="24" s="1"/>
  <c r="P42" i="24"/>
  <c r="T42" i="24" s="1"/>
  <c r="M39" i="25"/>
  <c r="M41" i="25" l="1"/>
  <c r="P40" i="25"/>
  <c r="L28" i="14" s="1"/>
  <c r="N39" i="24"/>
  <c r="N38" i="24"/>
  <c r="L25" i="14"/>
  <c r="P44" i="25"/>
  <c r="Q39" i="24"/>
  <c r="L26" i="14" s="1"/>
  <c r="P38" i="25"/>
  <c r="P13" i="25"/>
  <c r="P39" i="25" s="1"/>
  <c r="P43" i="25"/>
  <c r="Q43" i="24" l="1"/>
  <c r="N40" i="24"/>
  <c r="P41" i="25"/>
  <c r="L27" i="14"/>
  <c r="L29" i="14" s="1"/>
  <c r="Q42" i="24"/>
  <c r="Q40" i="24"/>
  <c r="C20" i="14" l="1"/>
</calcChain>
</file>

<file path=xl/sharedStrings.xml><?xml version="1.0" encoding="utf-8"?>
<sst xmlns="http://schemas.openxmlformats.org/spreadsheetml/2006/main" count="144" uniqueCount="97">
  <si>
    <t>泊数</t>
    <rPh sb="0" eb="1">
      <t>ハク</t>
    </rPh>
    <rPh sb="1" eb="2">
      <t>スウ</t>
    </rPh>
    <phoneticPr fontId="2"/>
  </si>
  <si>
    <t>Ｎｏ</t>
    <phoneticPr fontId="2"/>
  </si>
  <si>
    <t>公益財団法人東京観光財団</t>
  </si>
  <si>
    <t>（所在地）　　　　　　　　　　　　　　　　</t>
  </si>
  <si>
    <t>（担当者名）　　　　　　　　　　　　　　　</t>
  </si>
  <si>
    <t>１　実績金額</t>
  </si>
  <si>
    <t>旅行形態</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</si>
  <si>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</si>
  <si>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</si>
  <si>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</si>
  <si>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</si>
  <si>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実　績　金　額</t>
    <phoneticPr fontId="2"/>
  </si>
  <si>
    <t>一般</t>
    <rPh sb="0" eb="2">
      <t>イッパン</t>
    </rPh>
    <phoneticPr fontId="2"/>
  </si>
  <si>
    <t>島しょ</t>
    <rPh sb="0" eb="1">
      <t>トウ</t>
    </rPh>
    <phoneticPr fontId="2"/>
  </si>
  <si>
    <t>　　</t>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</si>
  <si>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</si>
  <si>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</si>
  <si>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旅行代金（助成前）</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</si>
  <si>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</si>
  <si>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</si>
  <si>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</si>
  <si>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備考</t>
    <rPh sb="0" eb="1">
      <t>ソナエ</t>
    </rPh>
    <rPh sb="1" eb="2">
      <t>コウ</t>
    </rPh>
    <phoneticPr fontId="2"/>
  </si>
  <si>
    <t>合計</t>
    <rPh sb="0" eb="2">
      <t>ゴウケイ</t>
    </rPh>
    <phoneticPr fontId="2"/>
  </si>
  <si>
    <t>枠種類</t>
    <rPh sb="0" eb="1">
      <t>ワク</t>
    </rPh>
    <rPh sb="1" eb="3">
      <t>シュルイ</t>
    </rPh>
    <phoneticPr fontId="2"/>
  </si>
  <si>
    <t>GoTo
利用の
有無</t>
    <rPh sb="5" eb="7">
      <t>リヨウ</t>
    </rPh>
    <rPh sb="9" eb="11">
      <t>ウム</t>
    </rPh>
    <phoneticPr fontId="2"/>
  </si>
  <si>
    <t>事業者登録№</t>
    <rPh sb="0" eb="3">
      <t>ジギョウシャ</t>
    </rPh>
    <rPh sb="3" eb="5">
      <t>トウロク</t>
    </rPh>
    <phoneticPr fontId="2"/>
  </si>
  <si>
    <t xml:space="preserve">    都内観光促進事業　実績報告書【キャンセル対応表】</t>
    <rPh sb="4" eb="6">
      <t>トナイ</t>
    </rPh>
    <rPh sb="6" eb="8">
      <t>カンコウ</t>
    </rPh>
    <rPh sb="8" eb="10">
      <t>ソクシン</t>
    </rPh>
    <rPh sb="10" eb="12">
      <t>ジギョウ</t>
    </rPh>
    <rPh sb="13" eb="15">
      <t>ジッセキ</t>
    </rPh>
    <rPh sb="15" eb="18">
      <t>ホウコクショ</t>
    </rPh>
    <rPh sb="24" eb="26">
      <t>タイオウ</t>
    </rPh>
    <rPh sb="26" eb="27">
      <t>ヒョウ</t>
    </rPh>
    <phoneticPr fontId="2"/>
  </si>
  <si>
    <t>お一人様
助成金額　　　　　　　　　</t>
    <rPh sb="1" eb="4">
      <t>ヒトリサマ</t>
    </rPh>
    <rPh sb="5" eb="7">
      <t>ジョセイ</t>
    </rPh>
    <rPh sb="7" eb="9">
      <t>キンガク</t>
    </rPh>
    <phoneticPr fontId="2"/>
  </si>
  <si>
    <t>もっとTokyo
適用額</t>
    <rPh sb="9" eb="11">
      <t>テキヨウ</t>
    </rPh>
    <rPh sb="11" eb="12">
      <t>ガク</t>
    </rPh>
    <phoneticPr fontId="2"/>
  </si>
  <si>
    <t>もっとTokyoキャンセル料</t>
    <rPh sb="13" eb="14">
      <t>リョウ</t>
    </rPh>
    <phoneticPr fontId="2"/>
  </si>
  <si>
    <t>旅行に付与する
予約確認番号
旅行催行番号など</t>
    <rPh sb="0" eb="2">
      <t>リョコウ</t>
    </rPh>
    <rPh sb="3" eb="5">
      <t>フヨ</t>
    </rPh>
    <rPh sb="8" eb="10">
      <t>ヨヤク</t>
    </rPh>
    <rPh sb="10" eb="12">
      <t>カクニン</t>
    </rPh>
    <rPh sb="12" eb="14">
      <t>バンゴウ</t>
    </rPh>
    <rPh sb="15" eb="17">
      <t>リョコウ</t>
    </rPh>
    <rPh sb="17" eb="19">
      <t>サイコウ</t>
    </rPh>
    <rPh sb="19" eb="21">
      <t>バンゴウ</t>
    </rPh>
    <phoneticPr fontId="2"/>
  </si>
  <si>
    <t>宿泊施設名
又は
ツアー名</t>
    <rPh sb="0" eb="2">
      <t>シュクハク</t>
    </rPh>
    <rPh sb="2" eb="4">
      <t>シセツ</t>
    </rPh>
    <rPh sb="4" eb="5">
      <t>メイ</t>
    </rPh>
    <rPh sb="6" eb="7">
      <t>マタ</t>
    </rPh>
    <rPh sb="12" eb="13">
      <t>メイ</t>
    </rPh>
    <phoneticPr fontId="2"/>
  </si>
  <si>
    <t>・旅行催行日順に、キャンセルごと記入してください。</t>
    <rPh sb="1" eb="3">
      <t>リョコウ</t>
    </rPh>
    <rPh sb="3" eb="5">
      <t>サイコウ</t>
    </rPh>
    <rPh sb="5" eb="6">
      <t>ヒ</t>
    </rPh>
    <rPh sb="6" eb="7">
      <t>ジュン</t>
    </rPh>
    <rPh sb="16" eb="18">
      <t>キニュウ</t>
    </rPh>
    <phoneticPr fontId="2"/>
  </si>
  <si>
    <t>円</t>
    <rPh sb="0" eb="1">
      <t>エン</t>
    </rPh>
    <phoneticPr fontId="2"/>
  </si>
  <si>
    <t>・100円未満は切り捨て
・助成前代金の35%且つ以下の
限度額を上限とする
・宿泊：最大5,000円まで
・日帰り：最大2,500円まで</t>
    <rPh sb="23" eb="24">
      <t>カ</t>
    </rPh>
    <rPh sb="25" eb="27">
      <t>イカ</t>
    </rPh>
    <rPh sb="29" eb="31">
      <t>ゲンド</t>
    </rPh>
    <rPh sb="31" eb="32">
      <t>ガク</t>
    </rPh>
    <rPh sb="33" eb="35">
      <t>ジョウゲン</t>
    </rPh>
    <phoneticPr fontId="2"/>
  </si>
  <si>
    <t>回数</t>
    <rPh sb="0" eb="2">
      <t>カイスウ</t>
    </rPh>
    <phoneticPr fontId="2"/>
  </si>
  <si>
    <t>一般</t>
  </si>
  <si>
    <t>島しょ</t>
  </si>
  <si>
    <t>一般枠</t>
  </si>
  <si>
    <t>一般枠</t>
    <rPh sb="0" eb="2">
      <t>イッパン</t>
    </rPh>
    <rPh sb="2" eb="3">
      <t>ワク</t>
    </rPh>
    <phoneticPr fontId="2"/>
  </si>
  <si>
    <t>島しょ枠</t>
  </si>
  <si>
    <t>島しょ枠</t>
    <rPh sb="0" eb="1">
      <t>トウ</t>
    </rPh>
    <rPh sb="3" eb="4">
      <t>ワク</t>
    </rPh>
    <phoneticPr fontId="2"/>
  </si>
  <si>
    <t>枠区分</t>
    <rPh sb="0" eb="1">
      <t>ワク</t>
    </rPh>
    <rPh sb="1" eb="3">
      <t>クブン</t>
    </rPh>
    <phoneticPr fontId="2"/>
  </si>
  <si>
    <t>※一般枠と島しょ枠の、枠区分を入力しないと正しく計算式に反映されないのでご注意下さい。</t>
    <rPh sb="1" eb="3">
      <t>イッパン</t>
    </rPh>
    <rPh sb="3" eb="4">
      <t>ワク</t>
    </rPh>
    <rPh sb="5" eb="6">
      <t>トウ</t>
    </rPh>
    <rPh sb="8" eb="9">
      <t>ワク</t>
    </rPh>
    <rPh sb="11" eb="12">
      <t>ワク</t>
    </rPh>
    <rPh sb="12" eb="14">
      <t>クブン</t>
    </rPh>
    <rPh sb="15" eb="17">
      <t>ニュウリョク</t>
    </rPh>
    <rPh sb="21" eb="22">
      <t>タダ</t>
    </rPh>
    <rPh sb="24" eb="27">
      <t>ケイサンシキ</t>
    </rPh>
    <rPh sb="28" eb="30">
      <t>ハンエイ</t>
    </rPh>
    <rPh sb="37" eb="39">
      <t>チュウイ</t>
    </rPh>
    <rPh sb="39" eb="40">
      <t>クダ</t>
    </rPh>
    <phoneticPr fontId="2"/>
  </si>
  <si>
    <t>※キャンセル対応表（別添）は、宿泊旅行商品と日帰り商品でシートが分かれます。</t>
    <rPh sb="6" eb="8">
      <t>タイオウ</t>
    </rPh>
    <rPh sb="8" eb="9">
      <t>ヒョウ</t>
    </rPh>
    <rPh sb="15" eb="17">
      <t>シュクハク</t>
    </rPh>
    <rPh sb="17" eb="19">
      <t>リョコウ</t>
    </rPh>
    <rPh sb="19" eb="21">
      <t>ショウヒン</t>
    </rPh>
    <rPh sb="22" eb="24">
      <t>ヒガエ</t>
    </rPh>
    <rPh sb="25" eb="27">
      <t>ショウヒン</t>
    </rPh>
    <rPh sb="32" eb="33">
      <t>ワ</t>
    </rPh>
    <phoneticPr fontId="2"/>
  </si>
  <si>
    <t>取消料見合い総額</t>
    <rPh sb="0" eb="2">
      <t>トリケシ</t>
    </rPh>
    <rPh sb="2" eb="3">
      <t>リョウ</t>
    </rPh>
    <rPh sb="3" eb="5">
      <t>ミア</t>
    </rPh>
    <phoneticPr fontId="2"/>
  </si>
  <si>
    <t>※GoTo併用の商品は除く</t>
    <rPh sb="5" eb="7">
      <t>ヘイヨウ</t>
    </rPh>
    <rPh sb="8" eb="10">
      <t>ショウヒン</t>
    </rPh>
    <rPh sb="11" eb="12">
      <t>ノゾ</t>
    </rPh>
    <phoneticPr fontId="2"/>
  </si>
  <si>
    <t>お一人様
助成前旅行代金（税込）</t>
    <rPh sb="1" eb="4">
      <t>ヒトリサマ</t>
    </rPh>
    <rPh sb="5" eb="7">
      <t>ジョセイ</t>
    </rPh>
    <rPh sb="7" eb="8">
      <t>マエ</t>
    </rPh>
    <rPh sb="8" eb="10">
      <t>リョコウ</t>
    </rPh>
    <rPh sb="10" eb="12">
      <t>ダイキン</t>
    </rPh>
    <rPh sb="13" eb="15">
      <t>ゼイコ</t>
    </rPh>
    <phoneticPr fontId="2"/>
  </si>
  <si>
    <t>・グループ旅行の場合でも、各個人毎に記載してください。</t>
    <rPh sb="5" eb="7">
      <t>リョコウ</t>
    </rPh>
    <rPh sb="8" eb="10">
      <t>バアイ</t>
    </rPh>
    <rPh sb="13" eb="14">
      <t>カク</t>
    </rPh>
    <rPh sb="14" eb="16">
      <t>コジン</t>
    </rPh>
    <rPh sb="16" eb="17">
      <t>マイ</t>
    </rPh>
    <rPh sb="18" eb="20">
      <t>キサイ</t>
    </rPh>
    <phoneticPr fontId="2"/>
  </si>
  <si>
    <t>Goto併用なし</t>
    <rPh sb="4" eb="6">
      <t>ヘイヨウ</t>
    </rPh>
    <phoneticPr fontId="2"/>
  </si>
  <si>
    <t>ツアー名</t>
    <rPh sb="3" eb="4">
      <t>メイ</t>
    </rPh>
    <phoneticPr fontId="2"/>
  </si>
  <si>
    <t>キャンセル理由等について</t>
    <rPh sb="5" eb="7">
      <t>リユウ</t>
    </rPh>
    <rPh sb="7" eb="8">
      <t>トウ</t>
    </rPh>
    <phoneticPr fontId="2"/>
  </si>
  <si>
    <t>・Go To トラベルキャンペーンと併用している場合は、キャンセル料見合いとしてGo To トラベルキャンペーンから受給してください。</t>
    <rPh sb="18" eb="20">
      <t>ヘイヨウ</t>
    </rPh>
    <rPh sb="24" eb="26">
      <t>バアイ</t>
    </rPh>
    <rPh sb="33" eb="34">
      <t>リョウ</t>
    </rPh>
    <rPh sb="34" eb="36">
      <t>ミア</t>
    </rPh>
    <rPh sb="58" eb="60">
      <t>ジュキュウ</t>
    </rPh>
    <phoneticPr fontId="2"/>
  </si>
  <si>
    <t>キャンセル対象者</t>
    <rPh sb="5" eb="7">
      <t>タイショウ</t>
    </rPh>
    <rPh sb="7" eb="8">
      <t>シャ</t>
    </rPh>
    <phoneticPr fontId="2"/>
  </si>
  <si>
    <t>１２月１日～１７日出発対象分</t>
    <rPh sb="2" eb="3">
      <t>ガツ</t>
    </rPh>
    <rPh sb="4" eb="5">
      <t>ニチ</t>
    </rPh>
    <rPh sb="8" eb="9">
      <t>ニチ</t>
    </rPh>
    <rPh sb="9" eb="11">
      <t>シュッパツ</t>
    </rPh>
    <rPh sb="11" eb="13">
      <t>タイショウ</t>
    </rPh>
    <rPh sb="13" eb="14">
      <t>ブン</t>
    </rPh>
    <phoneticPr fontId="2"/>
  </si>
  <si>
    <t>12/1～17までに出発する旅行</t>
    <rPh sb="10" eb="12">
      <t>シュッパツ</t>
    </rPh>
    <rPh sb="14" eb="16">
      <t>リョコウ</t>
    </rPh>
    <phoneticPr fontId="2"/>
  </si>
  <si>
    <t>旅行催行日
（出発日）
12/1～17</t>
    <rPh sb="0" eb="2">
      <t>リョコウ</t>
    </rPh>
    <rPh sb="2" eb="4">
      <t>サイコウ</t>
    </rPh>
    <rPh sb="4" eb="5">
      <t>ヒ</t>
    </rPh>
    <rPh sb="7" eb="10">
      <t>シュッパツビ</t>
    </rPh>
    <phoneticPr fontId="2"/>
  </si>
  <si>
    <t>旅行催行日</t>
    <rPh sb="0" eb="2">
      <t>リョコウ</t>
    </rPh>
    <rPh sb="2" eb="4">
      <t>サイコウ</t>
    </rPh>
    <rPh sb="4" eb="5">
      <t>ヒ</t>
    </rPh>
    <phoneticPr fontId="2"/>
  </si>
  <si>
    <t>帰着日</t>
    <rPh sb="0" eb="2">
      <t>キチャク</t>
    </rPh>
    <rPh sb="2" eb="3">
      <t>ビ</t>
    </rPh>
    <phoneticPr fontId="2"/>
  </si>
  <si>
    <t xml:space="preserve">
出発日
（12/1～17）</t>
    <rPh sb="1" eb="4">
      <t>シュッパツビ</t>
    </rPh>
    <phoneticPr fontId="2"/>
  </si>
  <si>
    <r>
      <t xml:space="preserve">予約日
</t>
    </r>
    <r>
      <rPr>
        <sz val="16"/>
        <rFont val="ＭＳ Ｐゴシック"/>
        <family val="3"/>
        <charset val="128"/>
        <scheme val="minor"/>
      </rPr>
      <t>（11/27まで）</t>
    </r>
    <phoneticPr fontId="2"/>
  </si>
  <si>
    <t>「都内観光促進事業」令和2年12月1日～17日までに出発する旅行の取消料見合い振込依頼書兼報告書</t>
    <rPh sb="1" eb="3">
      <t>トナイ</t>
    </rPh>
    <rPh sb="3" eb="5">
      <t>カンコウ</t>
    </rPh>
    <rPh sb="5" eb="7">
      <t>ソクシン</t>
    </rPh>
    <rPh sb="7" eb="9">
      <t>ジギョウ</t>
    </rPh>
    <rPh sb="18" eb="19">
      <t>ニチ</t>
    </rPh>
    <rPh sb="22" eb="23">
      <t>ニチ</t>
    </rPh>
    <rPh sb="33" eb="35">
      <t>トリケシ</t>
    </rPh>
    <rPh sb="35" eb="36">
      <t>リョウ</t>
    </rPh>
    <rPh sb="36" eb="38">
      <t>ミア</t>
    </rPh>
    <rPh sb="39" eb="41">
      <t>フリコミ</t>
    </rPh>
    <rPh sb="41" eb="44">
      <t>イライショ</t>
    </rPh>
    <rPh sb="44" eb="45">
      <t>ケン</t>
    </rPh>
    <rPh sb="45" eb="47">
      <t>ホウコク</t>
    </rPh>
    <rPh sb="47" eb="48">
      <t>ショ</t>
    </rPh>
    <phoneticPr fontId="2"/>
  </si>
  <si>
    <t>＜旅行会社・OTA＞　⇦該当に☑をお願い致します。</t>
  </si>
  <si>
    <t>①</t>
    <phoneticPr fontId="2"/>
  </si>
  <si>
    <t>②</t>
    <phoneticPr fontId="2"/>
  </si>
  <si>
    <t>③</t>
    <phoneticPr fontId="2"/>
  </si>
  <si>
    <t>④</t>
    <phoneticPr fontId="2"/>
  </si>
  <si>
    <t>合計（①＋②＋③＋④）</t>
    <rPh sb="0" eb="2">
      <t>ゴウケイ</t>
    </rPh>
    <phoneticPr fontId="2"/>
  </si>
  <si>
    <t>⑤</t>
    <phoneticPr fontId="2"/>
  </si>
  <si>
    <t>２　振込先</t>
    <phoneticPr fontId="40"/>
  </si>
  <si>
    <r>
      <rPr>
        <sz val="8"/>
        <color theme="1"/>
        <rFont val="ＭＳ 明朝"/>
        <family val="1"/>
        <charset val="128"/>
      </rPr>
      <t>（フリガナ）</t>
    </r>
    <r>
      <rPr>
        <sz val="10"/>
        <color theme="1"/>
        <rFont val="ＭＳ 明朝"/>
        <family val="1"/>
        <charset val="128"/>
      </rPr>
      <t xml:space="preserve">
支店名</t>
    </r>
    <rPh sb="7" eb="10">
      <t>シテンメイ</t>
    </rPh>
    <phoneticPr fontId="40"/>
  </si>
  <si>
    <t>口座種類</t>
    <rPh sb="0" eb="2">
      <t>コウザ</t>
    </rPh>
    <rPh sb="2" eb="4">
      <t>シュルイ</t>
    </rPh>
    <phoneticPr fontId="40"/>
  </si>
  <si>
    <t>金融機関コード</t>
    <rPh sb="0" eb="2">
      <t>キンユウ</t>
    </rPh>
    <rPh sb="2" eb="4">
      <t>キカン</t>
    </rPh>
    <phoneticPr fontId="40"/>
  </si>
  <si>
    <t>支店コード</t>
    <rPh sb="0" eb="2">
      <t>シテン</t>
    </rPh>
    <phoneticPr fontId="40"/>
  </si>
  <si>
    <t>口座番号</t>
    <rPh sb="0" eb="2">
      <t>コウザ</t>
    </rPh>
    <rPh sb="2" eb="4">
      <t>バンゴウ</t>
    </rPh>
    <phoneticPr fontId="40"/>
  </si>
  <si>
    <t>口座名義</t>
    <rPh sb="0" eb="2">
      <t>コウザ</t>
    </rPh>
    <rPh sb="2" eb="4">
      <t>メイギ</t>
    </rPh>
    <phoneticPr fontId="40"/>
  </si>
  <si>
    <t>□普通 ・ □当座　（該当する方を「■」としてください。）</t>
    <phoneticPr fontId="2"/>
  </si>
  <si>
    <t>（フリガナ）</t>
    <phoneticPr fontId="2"/>
  </si>
  <si>
    <r>
      <rPr>
        <sz val="8"/>
        <color theme="1"/>
        <rFont val="ＭＳ 明朝"/>
        <family val="1"/>
        <charset val="128"/>
      </rPr>
      <t>（フリガナ）</t>
    </r>
    <r>
      <rPr>
        <sz val="10"/>
        <color theme="1"/>
        <rFont val="ＭＳ 明朝"/>
        <family val="1"/>
        <charset val="128"/>
      </rPr>
      <t xml:space="preserve">
金融機関名</t>
    </r>
    <rPh sb="7" eb="9">
      <t>キンユウ</t>
    </rPh>
    <rPh sb="9" eb="11">
      <t>キカン</t>
    </rPh>
    <rPh sb="11" eb="12">
      <t>メイ</t>
    </rPh>
    <phoneticPr fontId="40"/>
  </si>
  <si>
    <t>円</t>
    <phoneticPr fontId="2"/>
  </si>
  <si>
    <t>記</t>
    <phoneticPr fontId="2"/>
  </si>
  <si>
    <t>　下記のとおり、令和2年12月1日から12月17日までに出発する「都内観光促進事業」を利用する旅行の取消に係る取消料見合いの集計報告をします。（※Goto併用商品は対象外となります。）</t>
    <rPh sb="21" eb="22">
      <t>ガツ</t>
    </rPh>
    <rPh sb="24" eb="25">
      <t>ニチ</t>
    </rPh>
    <rPh sb="58" eb="60">
      <t>ミア</t>
    </rPh>
    <rPh sb="77" eb="79">
      <t>ヘイヨウ</t>
    </rPh>
    <rPh sb="79" eb="81">
      <t>ショウヒン</t>
    </rPh>
    <rPh sb="82" eb="85">
      <t>タイショウガイ</t>
    </rPh>
    <phoneticPr fontId="2"/>
  </si>
  <si>
    <t>一般枠計</t>
    <rPh sb="0" eb="2">
      <t>イッパン</t>
    </rPh>
    <rPh sb="2" eb="3">
      <t>ワク</t>
    </rPh>
    <rPh sb="3" eb="4">
      <t>ケイ</t>
    </rPh>
    <phoneticPr fontId="2"/>
  </si>
  <si>
    <t>島しょ枠計</t>
    <rPh sb="0" eb="1">
      <t>トウ</t>
    </rPh>
    <rPh sb="3" eb="4">
      <t>ワク</t>
    </rPh>
    <rPh sb="4" eb="5">
      <t>ケイ</t>
    </rPh>
    <phoneticPr fontId="2"/>
  </si>
  <si>
    <t>―</t>
    <phoneticPr fontId="2"/>
  </si>
  <si>
    <t>取消日
（12/1～13）</t>
    <rPh sb="0" eb="2">
      <t>トリケシ</t>
    </rPh>
    <rPh sb="2" eb="3">
      <t>ビ</t>
    </rPh>
    <phoneticPr fontId="2"/>
  </si>
  <si>
    <t>取消日
（12/1～13）</t>
    <rPh sb="0" eb="2">
      <t>トリケシ</t>
    </rPh>
    <rPh sb="2" eb="3">
      <t>ビ</t>
    </rPh>
    <rPh sb="3" eb="4">
      <t>テイジツ</t>
    </rPh>
    <phoneticPr fontId="2"/>
  </si>
  <si>
    <r>
      <t xml:space="preserve">＜上限額＞
　・助成前旅行代金の３５%
　・宿泊：最大5,000円まで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</si>
  <si>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◆合計額における、１00円未満は切り捨て</t>
    <rPh sb="1" eb="4">
      <t>ゴウケイガク</t>
    </rPh>
    <rPh sb="12" eb="13">
      <t>エン</t>
    </rPh>
    <rPh sb="13" eb="15">
      <t>ミマン</t>
    </rPh>
    <rPh sb="16" eb="17">
      <t>キ</t>
    </rPh>
    <rPh sb="18" eb="19">
      <t>ス</t>
    </rPh>
    <phoneticPr fontId="2"/>
  </si>
  <si>
    <r>
      <t xml:space="preserve">＜上限額＞
　・助成前旅行代金の３５%
　・宿泊：最大2,500円まで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</si>
  <si>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※振込依頼書兼報告書とともに、実績報告書【キャンセル対応表】を添付してください。</t>
    <rPh sb="1" eb="3">
      <t>フリコミ</t>
    </rPh>
    <rPh sb="3" eb="6">
      <t>イライショ</t>
    </rPh>
    <rPh sb="6" eb="7">
      <t>ケン</t>
    </rPh>
    <rPh sb="7" eb="10">
      <t>ホウコクショ</t>
    </rPh>
    <rPh sb="15" eb="17">
      <t>ジッセキ</t>
    </rPh>
    <rPh sb="17" eb="20">
      <t>ホウコクショ</t>
    </rPh>
    <rPh sb="26" eb="29">
      <t>タイオウヒョウ</t>
    </rPh>
    <rPh sb="31" eb="33">
      <t>テンプ</t>
    </rPh>
    <phoneticPr fontId="40"/>
  </si>
  <si>
    <r>
      <t>　　　　</t>
    </r>
    <r>
      <rPr>
        <sz val="11"/>
        <color theme="1"/>
        <rFont val="ＭＳ 明朝"/>
        <family val="1"/>
        <charset val="128"/>
      </rPr>
      <t>令和　　年　　月　　日</t>
    </r>
    <phoneticPr fontId="2"/>
  </si>
  <si>
    <t>無</t>
    <rPh sb="0" eb="1">
      <t>ナ</t>
    </rPh>
    <phoneticPr fontId="2"/>
  </si>
  <si>
    <t>有</t>
    <rPh sb="0" eb="1">
      <t>アリ</t>
    </rPh>
    <phoneticPr fontId="2"/>
  </si>
  <si>
    <t>事業者登録No. ：</t>
    <rPh sb="0" eb="3">
      <t>ジギョウシャ</t>
    </rPh>
    <rPh sb="3" eb="5">
      <t>トウロク</t>
    </rPh>
    <phoneticPr fontId="2"/>
  </si>
  <si>
    <t>事業者名 ：</t>
    <rPh sb="0" eb="3">
      <t>ジギョウシャ</t>
    </rPh>
    <rPh sb="3" eb="4">
      <t>メイ</t>
    </rPh>
    <phoneticPr fontId="2"/>
  </si>
  <si>
    <r>
      <t>・行が足りない場合は、</t>
    </r>
    <r>
      <rPr>
        <b/>
        <u/>
        <sz val="22"/>
        <color theme="1"/>
        <rFont val="BIZ UDPゴシック"/>
        <family val="3"/>
        <charset val="128"/>
      </rPr>
      <t>mtt001@jtb.com</t>
    </r>
    <r>
      <rPr>
        <b/>
        <sz val="22"/>
        <color theme="1"/>
        <rFont val="BIZ UDPゴシック"/>
        <family val="3"/>
        <charset val="128"/>
      </rPr>
      <t>までご連絡ください。</t>
    </r>
    <rPh sb="28" eb="30">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</si>
</sst>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quot;¥&quot;#,##0_);[Red]\(&quot;¥&quot;#,##0\)"/>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明朝"/>
      <family val="1"/>
      <charset val="128"/>
    </font>
    <font>
      <sz val="11"/>
      <color rgb="FF000000"/>
      <name val="ＭＳ ゴシック"/>
      <family val="3"/>
      <charset val="128"/>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4"/>
      <color theme="0"/>
      <name val="ＭＳ Ｐゴシック"/>
      <family val="3"/>
      <charset val="128"/>
      <scheme val="minor"/>
    </font>
    <font>
      <b/>
      <sz val="18"/>
      <color theme="1"/>
      <name val="BIZ UDPゴシック"/>
      <family val="3"/>
      <charset val="128"/>
    </font>
    <font>
      <sz val="20"/>
      <name val="ＭＳ Ｐゴシック"/>
      <family val="3"/>
      <charset val="128"/>
      <scheme val="minor"/>
    </font>
    <font>
      <b/>
      <sz val="16"/>
      <name val="ＭＳ Ｐゴシック"/>
      <family val="3"/>
      <charset val="128"/>
      <scheme val="minor"/>
    </font>
    <font>
      <sz val="9"/>
      <color theme="0"/>
      <name val="ＭＳ Ｐゴシック"/>
      <family val="3"/>
      <charset val="128"/>
      <scheme val="minor"/>
    </font>
    <font>
      <sz val="10"/>
      <color rgb="FFFF0000"/>
      <name val="ＭＳ 明朝"/>
      <family val="1"/>
      <charset val="128"/>
    </font>
    <font>
      <sz val="22"/>
      <name val="ＭＳ Ｐゴシック"/>
      <family val="3"/>
      <charset val="128"/>
      <scheme val="minor"/>
    </font>
    <font>
      <sz val="16"/>
      <color theme="1"/>
      <name val="ＭＳ Ｐゴシック"/>
      <family val="3"/>
      <charset val="128"/>
      <scheme val="minor"/>
    </font>
    <font>
      <b/>
      <sz val="24"/>
      <name val="ＭＳ Ｐゴシック"/>
      <family val="3"/>
      <charset val="128"/>
      <scheme val="minor"/>
    </font>
    <font>
      <b/>
      <sz val="12"/>
      <color theme="1"/>
      <name val="ＭＳ ゴシック"/>
      <family val="3"/>
      <charset val="128"/>
    </font>
    <font>
      <b/>
      <sz val="22"/>
      <color theme="1"/>
      <name val="BIZ UDPゴシック"/>
      <family val="3"/>
      <charset val="128"/>
    </font>
    <font>
      <b/>
      <u/>
      <sz val="22"/>
      <name val="BIZ UDPゴシック"/>
      <family val="3"/>
      <charset val="128"/>
    </font>
    <font>
      <b/>
      <sz val="18"/>
      <name val="BIZ UDPゴシック"/>
      <family val="3"/>
      <charset val="128"/>
    </font>
    <font>
      <b/>
      <sz val="9"/>
      <name val="BIZ UDPゴシック"/>
      <family val="3"/>
      <charset val="128"/>
    </font>
    <font>
      <b/>
      <u/>
      <sz val="36"/>
      <name val="BIZ UDPゴシック"/>
      <family val="3"/>
      <charset val="128"/>
    </font>
    <font>
      <sz val="9"/>
      <color rgb="FF000000"/>
      <name val="Meiryo UI"/>
      <family val="3"/>
      <charset val="128"/>
    </font>
    <font>
      <sz val="6"/>
      <name val="ＭＳ Ｐゴシック"/>
      <family val="3"/>
      <charset val="128"/>
      <scheme val="minor"/>
    </font>
    <font>
      <u/>
      <sz val="10"/>
      <color theme="1"/>
      <name val="ＭＳ 明朝"/>
      <family val="1"/>
      <charset val="128"/>
    </font>
    <font>
      <u/>
      <sz val="9"/>
      <color theme="1"/>
      <name val="ＭＳ 明朝"/>
      <family val="1"/>
      <charset val="128"/>
    </font>
    <font>
      <sz val="9"/>
      <color rgb="FFFF0000"/>
      <name val="BIZ UDPゴシック"/>
      <family val="3"/>
      <charset val="128"/>
    </font>
    <font>
      <sz val="16"/>
      <color rgb="FFFF0000"/>
      <name val="ＭＳ Ｐゴシック"/>
      <family val="3"/>
      <charset val="128"/>
      <scheme val="minor"/>
    </font>
    <font>
      <b/>
      <sz val="18"/>
      <color rgb="FFFF0000"/>
      <name val="BIZ UDPゴシック"/>
      <family val="3"/>
      <charset val="128"/>
    </font>
    <font>
      <b/>
      <sz val="20"/>
      <color theme="1"/>
      <name val="ＭＳ Ｐゴシック"/>
      <family val="3"/>
      <charset val="128"/>
      <scheme val="minor"/>
    </font>
    <font>
      <b/>
      <u/>
      <sz val="22"/>
      <color theme="1"/>
      <name val="BIZ UDPゴシック"/>
      <family val="3"/>
      <charset val="128"/>
    </font>
  </fonts>
  <fills count="10">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101">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top/>
      <bottom style="hair">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style="thin">
        <color auto="1"/>
      </left>
      <right/>
      <top style="hair">
        <color auto="1"/>
      </top>
      <bottom style="double">
        <color indexed="64"/>
      </bottom>
      <diagonal/>
    </border>
    <border>
      <left style="medium">
        <color indexed="64"/>
      </left>
      <right style="hair">
        <color auto="1"/>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right style="medium">
        <color indexed="64"/>
      </right>
      <top/>
      <bottom style="double">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medium">
        <color indexed="64"/>
      </left>
      <right/>
      <top style="thin">
        <color auto="1"/>
      </top>
      <bottom style="thin">
        <color indexed="64"/>
      </bottom>
      <diagonal/>
    </border>
    <border>
      <left/>
      <right style="thin">
        <color auto="1"/>
      </right>
      <top style="thin">
        <color auto="1"/>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1">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9"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indent="3"/>
    </xf>
    <xf numFmtId="0" fontId="11" fillId="0" borderId="0" xfId="0" applyFont="1" applyAlignment="1">
      <alignment horizontal="left" vertical="center" indent="3"/>
    </xf>
    <xf numFmtId="0" fontId="10" fillId="0" borderId="0" xfId="0" applyFont="1" applyAlignment="1">
      <alignment horizontal="justify" vertical="center"/>
    </xf>
    <xf numFmtId="0" fontId="14" fillId="0" borderId="0" xfId="0" applyFont="1" applyAlignment="1">
      <alignment horizontal="left" vertical="center" indent="1"/>
    </xf>
    <xf numFmtId="0" fontId="12"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10" fillId="0" borderId="7" xfId="0" applyFont="1" applyBorder="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0" fillId="0" borderId="0" xfId="0" applyFont="1" applyBorder="1" applyAlignment="1">
      <alignment horizontal="right" vertical="center"/>
    </xf>
    <xf numFmtId="0" fontId="19" fillId="0" borderId="0" xfId="0" applyFont="1">
      <alignment vertical="center"/>
    </xf>
    <xf numFmtId="0" fontId="3" fillId="0" borderId="0" xfId="0" applyFont="1" applyAlignment="1">
      <alignment horizontal="center" vertical="center"/>
    </xf>
    <xf numFmtId="0" fontId="6" fillId="9" borderId="0" xfId="0" applyFont="1" applyFill="1">
      <alignment vertical="center"/>
    </xf>
    <xf numFmtId="0" fontId="5" fillId="9" borderId="0" xfId="0" applyFont="1" applyFill="1" applyAlignment="1">
      <alignment vertical="center" shrinkToFit="1"/>
    </xf>
    <xf numFmtId="0" fontId="5" fillId="9" borderId="0" xfId="0" applyFont="1" applyFill="1">
      <alignment vertical="center"/>
    </xf>
    <xf numFmtId="0" fontId="5" fillId="9" borderId="0" xfId="0" applyFont="1" applyFill="1" applyAlignment="1">
      <alignment horizontal="center" vertical="center"/>
    </xf>
    <xf numFmtId="41" fontId="5" fillId="9" borderId="0" xfId="0" applyNumberFormat="1" applyFont="1" applyFill="1">
      <alignment vertical="center"/>
    </xf>
    <xf numFmtId="0" fontId="24" fillId="9" borderId="0" xfId="0" applyFont="1" applyFill="1">
      <alignment vertical="center"/>
    </xf>
    <xf numFmtId="0" fontId="10" fillId="0" borderId="0" xfId="0" applyFont="1" applyAlignment="1">
      <alignment vertical="center" wrapText="1"/>
    </xf>
    <xf numFmtId="0" fontId="20" fillId="0" borderId="0" xfId="0" applyFont="1" applyAlignment="1">
      <alignment vertical="center"/>
    </xf>
    <xf numFmtId="0" fontId="20" fillId="0" borderId="0" xfId="0" applyFont="1" applyAlignment="1">
      <alignment horizontal="right" vertical="center"/>
    </xf>
    <xf numFmtId="176" fontId="20" fillId="4" borderId="54" xfId="1" applyNumberFormat="1" applyFont="1" applyFill="1" applyBorder="1" applyAlignment="1">
      <alignment horizontal="center" vertical="center" wrapText="1" shrinkToFit="1"/>
    </xf>
    <xf numFmtId="38" fontId="19" fillId="0" borderId="6" xfId="1" applyFont="1" applyBorder="1" applyAlignment="1" applyProtection="1">
      <alignment horizontal="center" vertical="center"/>
      <protection locked="0"/>
    </xf>
    <xf numFmtId="38" fontId="19" fillId="0" borderId="22" xfId="1" applyFont="1" applyBorder="1" applyAlignment="1" applyProtection="1">
      <alignment horizontal="center" vertical="center"/>
      <protection locked="0"/>
    </xf>
    <xf numFmtId="38" fontId="19" fillId="0" borderId="40" xfId="1" applyFont="1" applyBorder="1" applyAlignment="1" applyProtection="1">
      <alignment horizontal="center" vertical="center"/>
      <protection locked="0"/>
    </xf>
    <xf numFmtId="0" fontId="3" fillId="9" borderId="0" xfId="0" applyFont="1" applyFill="1">
      <alignment vertical="center"/>
    </xf>
    <xf numFmtId="0" fontId="28" fillId="0" borderId="0" xfId="0" applyFont="1">
      <alignment vertical="center"/>
    </xf>
    <xf numFmtId="0" fontId="28" fillId="0" borderId="0" xfId="0" applyFont="1" applyAlignment="1">
      <alignment vertical="center" shrinkToFit="1"/>
    </xf>
    <xf numFmtId="0" fontId="28" fillId="0" borderId="0" xfId="0" applyFont="1" applyAlignment="1">
      <alignment horizontal="center" vertical="center"/>
    </xf>
    <xf numFmtId="41" fontId="28" fillId="0" borderId="0" xfId="0" applyNumberFormat="1" applyFont="1">
      <alignment vertical="center"/>
    </xf>
    <xf numFmtId="0" fontId="0" fillId="0" borderId="4" xfId="0" applyBorder="1" applyProtection="1">
      <alignment vertical="center"/>
      <protection locked="0"/>
    </xf>
    <xf numFmtId="0" fontId="0" fillId="0" borderId="0" xfId="0" applyProtection="1">
      <alignment vertical="center"/>
      <protection locked="0"/>
    </xf>
    <xf numFmtId="0" fontId="10" fillId="0" borderId="4" xfId="0" applyFont="1" applyBorder="1" applyAlignment="1" applyProtection="1">
      <alignment vertical="center"/>
      <protection locked="0"/>
    </xf>
    <xf numFmtId="0" fontId="10" fillId="0" borderId="4" xfId="0" applyFont="1" applyBorder="1" applyAlignment="1" applyProtection="1">
      <alignment horizontal="right" vertical="center"/>
      <protection locked="0"/>
    </xf>
    <xf numFmtId="0" fontId="10" fillId="0" borderId="8" xfId="0" applyFont="1" applyBorder="1" applyAlignment="1" applyProtection="1">
      <alignment horizontal="left" vertical="center"/>
      <protection locked="0"/>
    </xf>
    <xf numFmtId="0" fontId="10" fillId="0" borderId="8"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10" fillId="0" borderId="7" xfId="0" applyFont="1" applyBorder="1" applyAlignment="1" applyProtection="1">
      <alignment vertical="center"/>
      <protection locked="0"/>
    </xf>
    <xf numFmtId="0" fontId="10" fillId="0" borderId="7" xfId="0" applyFont="1" applyBorder="1" applyAlignment="1" applyProtection="1">
      <alignment horizontal="left" vertical="center"/>
      <protection locked="0"/>
    </xf>
    <xf numFmtId="176" fontId="20" fillId="4" borderId="66" xfId="1" applyNumberFormat="1" applyFont="1" applyFill="1" applyBorder="1" applyAlignment="1">
      <alignment horizontal="center" vertical="center" wrapText="1" shrinkToFit="1"/>
    </xf>
    <xf numFmtId="0" fontId="34" fillId="0" borderId="0" xfId="0" applyFont="1" applyAlignment="1">
      <alignment vertical="center"/>
    </xf>
    <xf numFmtId="0" fontId="25"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10" fillId="0" borderId="0" xfId="0" applyFont="1" applyBorder="1">
      <alignment vertical="center"/>
    </xf>
    <xf numFmtId="0" fontId="0" fillId="0" borderId="0" xfId="0" applyFill="1">
      <alignment vertical="center"/>
    </xf>
    <xf numFmtId="0" fontId="10" fillId="0" borderId="0" xfId="0" applyFont="1" applyFill="1" applyBorder="1" applyAlignment="1">
      <alignment horizontal="center" vertical="center" shrinkToFit="1"/>
    </xf>
    <xf numFmtId="0" fontId="13" fillId="0" borderId="0" xfId="0" applyFont="1" applyFill="1" applyBorder="1" applyAlignment="1">
      <alignment horizontal="center" vertical="center" wrapText="1"/>
    </xf>
    <xf numFmtId="0" fontId="10" fillId="0" borderId="0" xfId="0" applyFont="1" applyFill="1" applyBorder="1" applyAlignment="1">
      <alignment horizontal="right" vertical="center"/>
    </xf>
    <xf numFmtId="176" fontId="10" fillId="0" borderId="0" xfId="0" applyNumberFormat="1" applyFont="1" applyFill="1" applyBorder="1" applyAlignment="1">
      <alignment horizontal="right" vertical="center"/>
    </xf>
    <xf numFmtId="0" fontId="41" fillId="0" borderId="0" xfId="0" applyFo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pplyProtection="1">
      <alignment vertical="center"/>
      <protection locked="0"/>
    </xf>
    <xf numFmtId="0" fontId="0" fillId="0" borderId="0" xfId="0" applyBorder="1">
      <alignment vertical="center"/>
    </xf>
    <xf numFmtId="0" fontId="42" fillId="0" borderId="0" xfId="0" applyFont="1">
      <alignment vertical="center"/>
    </xf>
    <xf numFmtId="38" fontId="19" fillId="0" borderId="0" xfId="1" applyFont="1" applyBorder="1" applyAlignment="1" applyProtection="1">
      <alignment horizontal="center" vertical="center"/>
      <protection locked="0"/>
    </xf>
    <xf numFmtId="38" fontId="19" fillId="0" borderId="0" xfId="1" applyFont="1" applyBorder="1" applyProtection="1">
      <alignment vertical="center"/>
      <protection locked="0"/>
    </xf>
    <xf numFmtId="38" fontId="19" fillId="0" borderId="0" xfId="1" applyFont="1" applyBorder="1" applyAlignment="1" applyProtection="1">
      <alignment vertical="center"/>
      <protection locked="0"/>
    </xf>
    <xf numFmtId="38" fontId="21" fillId="0" borderId="0" xfId="1" applyFont="1" applyBorder="1" applyAlignment="1" applyProtection="1">
      <alignment horizontal="center" vertical="center"/>
      <protection locked="0"/>
    </xf>
    <xf numFmtId="0" fontId="19" fillId="0" borderId="0" xfId="1" applyNumberFormat="1" applyFont="1" applyBorder="1" applyAlignment="1" applyProtection="1">
      <alignment horizontal="center" vertical="center"/>
      <protection locked="0"/>
    </xf>
    <xf numFmtId="41" fontId="23" fillId="8" borderId="36" xfId="1" applyNumberFormat="1" applyFont="1" applyFill="1" applyBorder="1" applyAlignment="1">
      <alignment horizontal="center" vertical="center" wrapText="1" shrinkToFit="1"/>
    </xf>
    <xf numFmtId="176" fontId="23" fillId="7" borderId="37" xfId="1" applyNumberFormat="1" applyFont="1" applyFill="1" applyBorder="1" applyAlignment="1">
      <alignment horizontal="center" vertical="center" wrapText="1" shrinkToFit="1"/>
    </xf>
    <xf numFmtId="176" fontId="28" fillId="0" borderId="0" xfId="0" applyNumberFormat="1" applyFont="1">
      <alignment vertical="center"/>
    </xf>
    <xf numFmtId="176" fontId="31" fillId="8" borderId="48" xfId="1" applyNumberFormat="1" applyFont="1" applyFill="1" applyBorder="1" applyAlignment="1">
      <alignment horizontal="left" vertical="center" wrapText="1" shrinkToFit="1"/>
    </xf>
    <xf numFmtId="0" fontId="13" fillId="0" borderId="4" xfId="0" applyFont="1" applyBorder="1" applyAlignment="1" applyProtection="1">
      <alignment horizontal="center" vertical="center" wrapText="1"/>
    </xf>
    <xf numFmtId="176" fontId="10" fillId="0" borderId="4" xfId="0" applyNumberFormat="1" applyFont="1" applyBorder="1" applyAlignment="1" applyProtection="1">
      <alignment horizontal="right" vertical="center"/>
    </xf>
    <xf numFmtId="0" fontId="10" fillId="0" borderId="65" xfId="0" applyFont="1" applyBorder="1" applyAlignment="1" applyProtection="1">
      <alignment horizontal="right" vertical="center"/>
    </xf>
    <xf numFmtId="0" fontId="10" fillId="3" borderId="4" xfId="0" applyFont="1" applyFill="1" applyBorder="1" applyAlignment="1" applyProtection="1">
      <alignment horizontal="right" vertical="center"/>
    </xf>
    <xf numFmtId="176" fontId="10" fillId="3" borderId="4" xfId="0" applyNumberFormat="1" applyFont="1" applyFill="1" applyBorder="1" applyAlignment="1" applyProtection="1">
      <alignment horizontal="right" vertical="center"/>
    </xf>
    <xf numFmtId="0" fontId="10" fillId="3" borderId="65" xfId="0" applyFont="1" applyFill="1" applyBorder="1" applyAlignment="1" applyProtection="1">
      <alignment horizontal="right" vertical="center"/>
    </xf>
    <xf numFmtId="0" fontId="13" fillId="0" borderId="7" xfId="0" applyFont="1" applyBorder="1" applyAlignment="1" applyProtection="1">
      <alignment horizontal="center" vertical="center" wrapText="1"/>
    </xf>
    <xf numFmtId="176" fontId="10" fillId="0" borderId="7" xfId="0" applyNumberFormat="1" applyFont="1" applyBorder="1" applyAlignment="1" applyProtection="1">
      <alignment horizontal="right" vertical="center"/>
    </xf>
    <xf numFmtId="0" fontId="10" fillId="0" borderId="58" xfId="0" applyFont="1" applyBorder="1" applyAlignment="1" applyProtection="1">
      <alignment horizontal="right" vertical="center"/>
    </xf>
    <xf numFmtId="0" fontId="10" fillId="3" borderId="7" xfId="0" applyFont="1" applyFill="1" applyBorder="1" applyAlignment="1" applyProtection="1">
      <alignment horizontal="right" vertical="center"/>
    </xf>
    <xf numFmtId="176" fontId="10" fillId="3" borderId="7" xfId="0" applyNumberFormat="1" applyFont="1" applyFill="1" applyBorder="1" applyAlignment="1" applyProtection="1">
      <alignment horizontal="right" vertical="center"/>
    </xf>
    <xf numFmtId="0" fontId="10" fillId="3" borderId="58" xfId="0" applyFont="1" applyFill="1" applyBorder="1" applyAlignment="1" applyProtection="1">
      <alignment horizontal="right" vertical="center"/>
    </xf>
    <xf numFmtId="0" fontId="13" fillId="0" borderId="37" xfId="0" applyFont="1" applyBorder="1" applyAlignment="1" applyProtection="1">
      <alignment horizontal="center" vertical="center" wrapText="1"/>
    </xf>
    <xf numFmtId="176" fontId="10" fillId="0" borderId="37" xfId="0" applyNumberFormat="1" applyFont="1" applyBorder="1" applyAlignment="1" applyProtection="1">
      <alignment horizontal="right" vertical="center"/>
    </xf>
    <xf numFmtId="0" fontId="10" fillId="0" borderId="27" xfId="0" applyFont="1" applyBorder="1" applyAlignment="1" applyProtection="1">
      <alignment horizontal="right" vertical="center"/>
    </xf>
    <xf numFmtId="0" fontId="10" fillId="3" borderId="37" xfId="0" applyFont="1" applyFill="1" applyBorder="1" applyAlignment="1" applyProtection="1">
      <alignment horizontal="right" vertical="center"/>
    </xf>
    <xf numFmtId="176" fontId="10" fillId="3" borderId="37" xfId="0" applyNumberFormat="1" applyFont="1" applyFill="1" applyBorder="1" applyAlignment="1" applyProtection="1">
      <alignment horizontal="right" vertical="center"/>
    </xf>
    <xf numFmtId="0" fontId="10" fillId="3" borderId="27" xfId="0" applyFont="1" applyFill="1" applyBorder="1" applyAlignment="1" applyProtection="1">
      <alignment horizontal="right" vertical="center"/>
    </xf>
    <xf numFmtId="0" fontId="10" fillId="3" borderId="79" xfId="0" applyFont="1" applyFill="1" applyBorder="1" applyAlignment="1" applyProtection="1">
      <alignment horizontal="right" vertical="center"/>
    </xf>
    <xf numFmtId="0" fontId="10" fillId="3" borderId="80" xfId="0" applyFont="1" applyFill="1" applyBorder="1" applyAlignment="1" applyProtection="1">
      <alignment horizontal="right" vertical="center"/>
    </xf>
    <xf numFmtId="176" fontId="10" fillId="3" borderId="80" xfId="0" applyNumberFormat="1" applyFont="1" applyFill="1" applyBorder="1" applyAlignment="1" applyProtection="1">
      <alignment horizontal="right" vertical="center"/>
    </xf>
    <xf numFmtId="0" fontId="10" fillId="3" borderId="81" xfId="0" applyFont="1" applyFill="1" applyBorder="1" applyAlignment="1" applyProtection="1">
      <alignment horizontal="right" vertical="center"/>
    </xf>
    <xf numFmtId="0" fontId="10" fillId="0" borderId="0" xfId="0" applyFont="1" applyProtection="1">
      <alignment vertical="center"/>
      <protection locked="0"/>
    </xf>
    <xf numFmtId="0" fontId="19" fillId="0" borderId="6" xfId="1" applyNumberFormat="1" applyFont="1" applyBorder="1" applyAlignment="1" applyProtection="1">
      <alignment horizontal="center" vertical="center"/>
      <protection locked="0"/>
    </xf>
    <xf numFmtId="0" fontId="19" fillId="0" borderId="25" xfId="1" applyNumberFormat="1" applyFont="1" applyBorder="1" applyAlignment="1" applyProtection="1">
      <alignment vertical="center"/>
      <protection locked="0"/>
    </xf>
    <xf numFmtId="0" fontId="21" fillId="0" borderId="51" xfId="1" applyNumberFormat="1" applyFont="1" applyBorder="1" applyAlignment="1" applyProtection="1">
      <alignment horizontal="center" vertical="center"/>
      <protection locked="0"/>
    </xf>
    <xf numFmtId="0" fontId="21" fillId="0" borderId="6" xfId="1" applyNumberFormat="1" applyFont="1" applyBorder="1" applyAlignment="1" applyProtection="1">
      <alignment vertical="center"/>
      <protection locked="0"/>
    </xf>
    <xf numFmtId="0" fontId="19" fillId="0" borderId="22" xfId="1" applyNumberFormat="1" applyFont="1" applyBorder="1" applyAlignment="1" applyProtection="1">
      <alignment horizontal="center" vertical="center"/>
      <protection locked="0"/>
    </xf>
    <xf numFmtId="0" fontId="19" fillId="0" borderId="32" xfId="1" applyNumberFormat="1" applyFont="1" applyBorder="1" applyAlignment="1" applyProtection="1">
      <alignment vertical="center"/>
      <protection locked="0"/>
    </xf>
    <xf numFmtId="0" fontId="19" fillId="0" borderId="40" xfId="1" applyNumberFormat="1" applyFont="1" applyBorder="1" applyAlignment="1" applyProtection="1">
      <alignment horizontal="center" vertical="center"/>
      <protection locked="0"/>
    </xf>
    <xf numFmtId="0" fontId="19" fillId="0" borderId="39" xfId="1" applyNumberFormat="1" applyFont="1" applyBorder="1" applyAlignment="1" applyProtection="1">
      <alignment vertical="center"/>
      <protection locked="0"/>
    </xf>
    <xf numFmtId="0" fontId="21" fillId="0" borderId="50" xfId="1" applyNumberFormat="1" applyFont="1" applyBorder="1" applyAlignment="1" applyProtection="1">
      <alignment horizontal="center" vertical="center"/>
      <protection locked="0"/>
    </xf>
    <xf numFmtId="0" fontId="21" fillId="0" borderId="40" xfId="1" applyNumberFormat="1" applyFont="1" applyBorder="1" applyAlignment="1" applyProtection="1">
      <alignment vertical="center"/>
      <protection locked="0"/>
    </xf>
    <xf numFmtId="0" fontId="19" fillId="0" borderId="0" xfId="1" applyNumberFormat="1" applyFont="1" applyBorder="1" applyProtection="1">
      <alignment vertical="center"/>
      <protection locked="0"/>
    </xf>
    <xf numFmtId="0" fontId="19" fillId="0" borderId="0" xfId="1" applyNumberFormat="1" applyFont="1" applyBorder="1" applyAlignment="1" applyProtection="1">
      <alignment vertical="center"/>
      <protection locked="0"/>
    </xf>
    <xf numFmtId="0" fontId="21" fillId="0" borderId="0" xfId="1" applyNumberFormat="1" applyFont="1" applyBorder="1" applyAlignment="1" applyProtection="1">
      <alignment horizontal="center" vertical="center"/>
      <protection locked="0"/>
    </xf>
    <xf numFmtId="0" fontId="19" fillId="0" borderId="0" xfId="0" applyNumberFormat="1" applyFont="1">
      <alignment vertical="center"/>
    </xf>
    <xf numFmtId="0" fontId="3" fillId="0" borderId="0" xfId="0" applyNumberFormat="1" applyFont="1">
      <alignment vertical="center"/>
    </xf>
    <xf numFmtId="0" fontId="3" fillId="0" borderId="0" xfId="0" applyNumberFormat="1" applyFont="1" applyAlignment="1">
      <alignment vertical="center" shrinkToFit="1"/>
    </xf>
    <xf numFmtId="38" fontId="21" fillId="0" borderId="51" xfId="1" applyFont="1" applyBorder="1" applyAlignment="1">
      <alignment horizontal="right" vertical="center"/>
    </xf>
    <xf numFmtId="38" fontId="21" fillId="0" borderId="50" xfId="1" applyFont="1" applyBorder="1" applyAlignment="1">
      <alignment horizontal="right" vertical="center"/>
    </xf>
    <xf numFmtId="0" fontId="21" fillId="0" borderId="5" xfId="1" applyNumberFormat="1" applyFont="1" applyBorder="1" applyAlignment="1" applyProtection="1">
      <alignment horizontal="left" vertical="center" wrapText="1"/>
      <protection locked="0"/>
    </xf>
    <xf numFmtId="0" fontId="21" fillId="0" borderId="45" xfId="1" applyNumberFormat="1" applyFont="1" applyBorder="1" applyAlignment="1" applyProtection="1">
      <alignment horizontal="left" vertical="center" wrapText="1"/>
      <protection locked="0"/>
    </xf>
    <xf numFmtId="14" fontId="19" fillId="0" borderId="33" xfId="1" applyNumberFormat="1" applyFont="1" applyBorder="1" applyAlignment="1" applyProtection="1">
      <alignment horizontal="center" vertical="center"/>
      <protection locked="0"/>
    </xf>
    <xf numFmtId="14" fontId="19" fillId="0" borderId="73" xfId="1" applyNumberFormat="1" applyFont="1" applyBorder="1" applyAlignment="1" applyProtection="1">
      <alignment horizontal="center" vertical="center"/>
      <protection locked="0"/>
    </xf>
    <xf numFmtId="14" fontId="19" fillId="0" borderId="23" xfId="1" applyNumberFormat="1" applyFont="1" applyBorder="1" applyAlignment="1" applyProtection="1">
      <alignment vertical="center"/>
      <protection locked="0"/>
    </xf>
    <xf numFmtId="14" fontId="19" fillId="0" borderId="33" xfId="1" applyNumberFormat="1" applyFont="1" applyBorder="1" applyAlignment="1" applyProtection="1">
      <alignment vertical="center"/>
      <protection locked="0"/>
    </xf>
    <xf numFmtId="38" fontId="21" fillId="0" borderId="23" xfId="1" applyFont="1" applyBorder="1" applyAlignment="1" applyProtection="1">
      <alignment vertical="center"/>
      <protection locked="0"/>
    </xf>
    <xf numFmtId="38" fontId="21" fillId="0" borderId="46" xfId="1" applyFont="1" applyBorder="1" applyAlignment="1" applyProtection="1">
      <alignment vertical="center"/>
      <protection locked="0"/>
    </xf>
    <xf numFmtId="38" fontId="21" fillId="0" borderId="42" xfId="1" applyFont="1" applyBorder="1" applyAlignment="1" applyProtection="1">
      <alignment vertical="center"/>
      <protection locked="0"/>
    </xf>
    <xf numFmtId="14" fontId="19" fillId="0" borderId="34" xfId="1" applyNumberFormat="1" applyFont="1" applyBorder="1" applyAlignment="1" applyProtection="1">
      <alignment vertical="center"/>
      <protection locked="0"/>
    </xf>
    <xf numFmtId="14" fontId="19" fillId="0" borderId="46" xfId="1" applyNumberFormat="1" applyFont="1" applyBorder="1" applyAlignment="1" applyProtection="1">
      <alignment vertical="center"/>
      <protection locked="0"/>
    </xf>
    <xf numFmtId="14" fontId="19" fillId="0" borderId="43" xfId="1" applyNumberFormat="1" applyFont="1" applyBorder="1" applyAlignment="1" applyProtection="1">
      <alignment vertical="center"/>
      <protection locked="0"/>
    </xf>
    <xf numFmtId="14" fontId="19" fillId="0" borderId="42" xfId="1" applyNumberFormat="1" applyFont="1" applyBorder="1" applyAlignment="1" applyProtection="1">
      <alignment vertical="center"/>
      <protection locked="0"/>
    </xf>
    <xf numFmtId="14" fontId="19" fillId="0" borderId="23" xfId="1" applyNumberFormat="1" applyFont="1" applyBorder="1" applyAlignment="1" applyProtection="1">
      <alignment horizontal="right" vertical="center"/>
      <protection locked="0"/>
    </xf>
    <xf numFmtId="14" fontId="19" fillId="0" borderId="46" xfId="1" applyNumberFormat="1" applyFont="1" applyBorder="1" applyAlignment="1" applyProtection="1">
      <alignment horizontal="right" vertical="center"/>
      <protection locked="0"/>
    </xf>
    <xf numFmtId="14" fontId="19" fillId="0" borderId="42" xfId="1" applyNumberFormat="1" applyFont="1" applyBorder="1" applyAlignment="1" applyProtection="1">
      <alignment horizontal="right" vertical="center"/>
      <protection locked="0"/>
    </xf>
    <xf numFmtId="14" fontId="19" fillId="0" borderId="34" xfId="1" applyNumberFormat="1" applyFont="1" applyBorder="1" applyAlignment="1" applyProtection="1">
      <alignment horizontal="center" vertical="center"/>
      <protection locked="0"/>
    </xf>
    <xf numFmtId="14" fontId="19" fillId="0" borderId="43" xfId="1" applyNumberFormat="1" applyFont="1" applyBorder="1" applyAlignment="1" applyProtection="1">
      <alignment horizontal="center" vertical="center"/>
      <protection locked="0"/>
    </xf>
    <xf numFmtId="14" fontId="19" fillId="0" borderId="74" xfId="1" applyNumberFormat="1" applyFont="1" applyBorder="1" applyAlignment="1" applyProtection="1">
      <alignment horizontal="center" vertical="center"/>
      <protection locked="0"/>
    </xf>
    <xf numFmtId="14" fontId="19" fillId="0" borderId="52" xfId="1" applyNumberFormat="1" applyFont="1" applyBorder="1" applyAlignment="1" applyProtection="1">
      <alignment horizontal="center" vertical="center"/>
      <protection locked="0"/>
    </xf>
    <xf numFmtId="177" fontId="21" fillId="8" borderId="28" xfId="1" applyNumberFormat="1" applyFont="1" applyFill="1" applyBorder="1" applyAlignment="1">
      <alignment vertical="center"/>
    </xf>
    <xf numFmtId="177" fontId="21" fillId="8" borderId="44" xfId="1" applyNumberFormat="1" applyFont="1" applyFill="1" applyBorder="1" applyAlignment="1">
      <alignment vertical="center"/>
    </xf>
    <xf numFmtId="0" fontId="3" fillId="0" borderId="0" xfId="0" applyNumberFormat="1" applyFont="1" applyAlignment="1">
      <alignment horizontal="center" vertical="center"/>
    </xf>
    <xf numFmtId="0" fontId="5" fillId="9" borderId="0" xfId="0" applyNumberFormat="1" applyFont="1" applyFill="1" applyAlignment="1">
      <alignment horizontal="center" vertical="center"/>
    </xf>
    <xf numFmtId="0" fontId="25" fillId="0" borderId="0" xfId="0" applyNumberFormat="1" applyFont="1" applyAlignment="1">
      <alignment vertical="center"/>
    </xf>
    <xf numFmtId="0" fontId="36" fillId="0" borderId="0" xfId="0" applyNumberFormat="1" applyFont="1" applyAlignment="1">
      <alignment horizontal="center" vertical="center"/>
    </xf>
    <xf numFmtId="0" fontId="28" fillId="0" borderId="0" xfId="0" applyNumberFormat="1" applyFont="1" applyAlignment="1">
      <alignment horizontal="center" vertical="center"/>
    </xf>
    <xf numFmtId="0" fontId="20" fillId="0" borderId="4" xfId="0" applyFont="1" applyBorder="1" applyAlignment="1" applyProtection="1">
      <alignment vertical="center"/>
      <protection locked="0"/>
    </xf>
    <xf numFmtId="0" fontId="21" fillId="0" borderId="0" xfId="0" applyFont="1" applyBorder="1" applyAlignment="1" applyProtection="1">
      <alignment horizontal="right" vertical="center"/>
      <protection locked="0"/>
    </xf>
    <xf numFmtId="0" fontId="46" fillId="0" borderId="4"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4" xfId="0" applyFont="1" applyBorder="1" applyAlignment="1" applyProtection="1">
      <alignment horizontal="left" vertical="center"/>
      <protection locked="0"/>
    </xf>
    <xf numFmtId="0" fontId="20" fillId="0" borderId="0" xfId="0" applyFont="1" applyBorder="1" applyAlignment="1" applyProtection="1">
      <alignment vertical="center"/>
      <protection locked="0"/>
    </xf>
    <xf numFmtId="0" fontId="19" fillId="0" borderId="2" xfId="1" applyNumberFormat="1" applyFont="1" applyBorder="1" applyAlignment="1" applyProtection="1">
      <alignment vertical="center" wrapText="1"/>
      <protection locked="0"/>
    </xf>
    <xf numFmtId="0" fontId="19" fillId="0" borderId="1" xfId="1" applyNumberFormat="1" applyFont="1" applyBorder="1" applyAlignment="1" applyProtection="1">
      <alignment vertical="center" wrapText="1"/>
      <protection locked="0"/>
    </xf>
    <xf numFmtId="0" fontId="19" fillId="0" borderId="38" xfId="1" applyNumberFormat="1" applyFont="1" applyBorder="1" applyAlignment="1" applyProtection="1">
      <alignment vertical="center" wrapText="1"/>
      <protection locked="0"/>
    </xf>
    <xf numFmtId="0" fontId="21" fillId="0" borderId="11" xfId="1" applyNumberFormat="1" applyFont="1" applyBorder="1" applyAlignment="1" applyProtection="1">
      <alignment vertical="center"/>
    </xf>
    <xf numFmtId="38" fontId="21" fillId="0" borderId="98" xfId="1" applyFont="1" applyBorder="1" applyAlignment="1" applyProtection="1">
      <alignment horizontal="right" vertical="center"/>
    </xf>
    <xf numFmtId="0" fontId="21" fillId="3" borderId="99" xfId="1" applyNumberFormat="1" applyFont="1" applyFill="1" applyBorder="1" applyAlignment="1" applyProtection="1">
      <alignment horizontal="center" vertical="center"/>
    </xf>
    <xf numFmtId="38" fontId="21" fillId="0" borderId="4" xfId="1" applyFont="1" applyBorder="1" applyAlignment="1" applyProtection="1">
      <alignment vertical="center"/>
    </xf>
    <xf numFmtId="0" fontId="21" fillId="8" borderId="99" xfId="1" applyNumberFormat="1" applyFont="1" applyFill="1" applyBorder="1" applyAlignment="1" applyProtection="1">
      <alignment vertical="center"/>
    </xf>
    <xf numFmtId="0" fontId="21" fillId="0" borderId="12" xfId="1" applyNumberFormat="1" applyFont="1" applyBorder="1" applyAlignment="1" applyProtection="1">
      <alignment horizontal="left" vertical="center" wrapText="1"/>
    </xf>
    <xf numFmtId="0" fontId="3" fillId="0" borderId="87" xfId="1" applyNumberFormat="1" applyFont="1" applyBorder="1" applyAlignment="1" applyProtection="1">
      <alignment horizontal="center" vertical="center"/>
    </xf>
    <xf numFmtId="0" fontId="21" fillId="3" borderId="71" xfId="1" applyNumberFormat="1" applyFont="1" applyFill="1" applyBorder="1" applyAlignment="1" applyProtection="1">
      <alignment horizontal="center" vertical="center"/>
    </xf>
    <xf numFmtId="38" fontId="21" fillId="0" borderId="7" xfId="1" applyFont="1" applyBorder="1" applyAlignment="1" applyProtection="1">
      <alignment vertical="center"/>
    </xf>
    <xf numFmtId="0" fontId="21" fillId="8" borderId="71" xfId="1" applyNumberFormat="1" applyFont="1" applyFill="1" applyBorder="1" applyAlignment="1" applyProtection="1">
      <alignment vertical="center"/>
    </xf>
    <xf numFmtId="0" fontId="21" fillId="0" borderId="10" xfId="1" applyNumberFormat="1" applyFont="1" applyBorder="1" applyAlignment="1" applyProtection="1">
      <alignment horizontal="left" vertical="center" wrapText="1"/>
    </xf>
    <xf numFmtId="0" fontId="3" fillId="0" borderId="13" xfId="1" applyNumberFormat="1" applyFont="1" applyBorder="1" applyAlignment="1" applyProtection="1">
      <alignment horizontal="center" vertical="center"/>
    </xf>
    <xf numFmtId="0" fontId="21" fillId="0" borderId="97" xfId="1" applyNumberFormat="1" applyFont="1" applyBorder="1" applyAlignment="1" applyProtection="1">
      <alignment vertical="center"/>
    </xf>
    <xf numFmtId="38" fontId="21" fillId="0" borderId="30" xfId="1" applyFont="1" applyBorder="1" applyAlignment="1" applyProtection="1">
      <alignment vertical="center"/>
    </xf>
    <xf numFmtId="0" fontId="21" fillId="3" borderId="66" xfId="1" applyNumberFormat="1" applyFont="1" applyFill="1" applyBorder="1" applyAlignment="1" applyProtection="1">
      <alignment horizontal="center" vertical="center"/>
    </xf>
    <xf numFmtId="38" fontId="21" fillId="0" borderId="77" xfId="1" applyFont="1" applyBorder="1" applyAlignment="1" applyProtection="1">
      <alignment vertical="center"/>
    </xf>
    <xf numFmtId="0" fontId="21" fillId="8" borderId="66" xfId="1" applyNumberFormat="1" applyFont="1" applyFill="1" applyBorder="1" applyAlignment="1" applyProtection="1">
      <alignment vertical="center"/>
    </xf>
    <xf numFmtId="0" fontId="21" fillId="3" borderId="28" xfId="1" applyNumberFormat="1" applyFont="1" applyFill="1" applyBorder="1" applyAlignment="1" applyProtection="1">
      <alignment horizontal="center" vertical="center"/>
      <protection locked="0"/>
    </xf>
    <xf numFmtId="0" fontId="21" fillId="3" borderId="44" xfId="1" applyNumberFormat="1" applyFont="1" applyFill="1" applyBorder="1" applyAlignment="1" applyProtection="1">
      <alignment horizontal="center" vertical="center"/>
      <protection locked="0"/>
    </xf>
    <xf numFmtId="3" fontId="21" fillId="8" borderId="28" xfId="1" applyNumberFormat="1" applyFont="1" applyFill="1" applyBorder="1" applyAlignment="1">
      <alignment vertical="center"/>
    </xf>
    <xf numFmtId="3" fontId="21" fillId="8" borderId="44" xfId="1" applyNumberFormat="1" applyFont="1" applyFill="1" applyBorder="1" applyAlignment="1">
      <alignment vertical="center"/>
    </xf>
    <xf numFmtId="49" fontId="19" fillId="0" borderId="28" xfId="1" applyNumberFormat="1" applyFont="1" applyBorder="1" applyAlignment="1" applyProtection="1">
      <alignment vertical="center" wrapText="1"/>
      <protection locked="0"/>
    </xf>
    <xf numFmtId="49" fontId="19" fillId="0" borderId="29" xfId="1" applyNumberFormat="1" applyFont="1" applyBorder="1" applyAlignment="1" applyProtection="1">
      <alignment vertical="center" wrapText="1"/>
      <protection locked="0"/>
    </xf>
    <xf numFmtId="49" fontId="19" fillId="0" borderId="44" xfId="1" applyNumberFormat="1" applyFont="1" applyBorder="1" applyAlignment="1" applyProtection="1">
      <alignment vertical="center" wrapText="1"/>
      <protection locked="0"/>
    </xf>
    <xf numFmtId="38" fontId="21" fillId="3" borderId="99" xfId="1" applyFont="1" applyFill="1" applyBorder="1" applyAlignment="1" applyProtection="1">
      <alignment horizontal="center" vertical="center"/>
    </xf>
    <xf numFmtId="177" fontId="21" fillId="8" borderId="99" xfId="1" applyNumberFormat="1" applyFont="1" applyFill="1" applyBorder="1" applyAlignment="1" applyProtection="1">
      <alignment vertical="center"/>
    </xf>
    <xf numFmtId="0" fontId="21" fillId="0" borderId="9" xfId="1" applyNumberFormat="1" applyFont="1" applyBorder="1" applyAlignment="1" applyProtection="1">
      <alignment vertical="center"/>
    </xf>
    <xf numFmtId="38" fontId="21" fillId="0" borderId="62" xfId="1" applyFont="1" applyBorder="1" applyAlignment="1" applyProtection="1">
      <alignment horizontal="right" vertical="center"/>
    </xf>
    <xf numFmtId="38" fontId="21" fillId="3" borderId="71" xfId="1" applyFont="1" applyFill="1" applyBorder="1" applyAlignment="1" applyProtection="1">
      <alignment horizontal="center" vertical="center"/>
    </xf>
    <xf numFmtId="177" fontId="21" fillId="8" borderId="71" xfId="1" applyNumberFormat="1" applyFont="1" applyFill="1" applyBorder="1" applyAlignment="1" applyProtection="1">
      <alignment vertical="center"/>
    </xf>
    <xf numFmtId="38" fontId="21" fillId="3" borderId="66" xfId="1" applyFont="1" applyFill="1" applyBorder="1" applyAlignment="1" applyProtection="1">
      <alignment horizontal="center" vertical="center"/>
    </xf>
    <xf numFmtId="177" fontId="21" fillId="8" borderId="66" xfId="1" applyNumberFormat="1" applyFont="1" applyFill="1" applyBorder="1" applyAlignment="1" applyProtection="1">
      <alignment vertical="center"/>
    </xf>
    <xf numFmtId="0" fontId="21" fillId="0" borderId="87" xfId="1" applyNumberFormat="1" applyFont="1" applyBorder="1" applyAlignment="1" applyProtection="1">
      <alignment horizontal="center" vertical="center" shrinkToFit="1"/>
    </xf>
    <xf numFmtId="0" fontId="21" fillId="0" borderId="13" xfId="1" applyNumberFormat="1" applyFont="1" applyBorder="1" applyAlignment="1" applyProtection="1">
      <alignment horizontal="center" vertical="center" shrinkToFit="1"/>
    </xf>
    <xf numFmtId="0" fontId="25" fillId="2" borderId="96" xfId="0" applyNumberFormat="1" applyFont="1" applyFill="1" applyBorder="1" applyAlignment="1" applyProtection="1">
      <alignment horizontal="center" vertical="center"/>
    </xf>
    <xf numFmtId="38" fontId="21" fillId="0" borderId="87" xfId="1" applyFont="1" applyBorder="1" applyAlignment="1" applyProtection="1">
      <alignment horizontal="center" vertical="center" shrinkToFit="1"/>
    </xf>
    <xf numFmtId="38" fontId="21" fillId="0" borderId="13" xfId="1" applyFont="1" applyBorder="1" applyAlignment="1" applyProtection="1">
      <alignment horizontal="center" vertical="center" shrinkToFit="1"/>
    </xf>
    <xf numFmtId="0" fontId="25" fillId="2" borderId="96" xfId="0" applyFont="1" applyFill="1" applyBorder="1" applyAlignment="1" applyProtection="1">
      <alignment horizontal="center" vertical="center"/>
    </xf>
    <xf numFmtId="0" fontId="43" fillId="0" borderId="0" xfId="0" applyFont="1" applyBorder="1" applyAlignment="1">
      <alignment horizontal="left" vertical="top" wrapText="1"/>
    </xf>
    <xf numFmtId="0" fontId="13" fillId="0" borderId="59"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0" xfId="0" applyFont="1" applyBorder="1" applyAlignment="1">
      <alignment horizontal="center" vertical="center" wrapText="1"/>
    </xf>
    <xf numFmtId="0" fontId="43" fillId="0" borderId="0" xfId="0" applyFont="1" applyBorder="1" applyAlignment="1">
      <alignment horizontal="left" vertical="center" wrapText="1"/>
    </xf>
    <xf numFmtId="0" fontId="13" fillId="0" borderId="13" xfId="0" applyFont="1" applyBorder="1" applyAlignment="1" applyProtection="1">
      <alignment horizontal="center" vertical="center" wrapText="1"/>
    </xf>
    <xf numFmtId="0" fontId="13" fillId="0" borderId="78" xfId="0" applyFont="1" applyBorder="1" applyAlignment="1" applyProtection="1">
      <alignment horizontal="center" vertical="center" wrapText="1"/>
    </xf>
    <xf numFmtId="0" fontId="10" fillId="0" borderId="20" xfId="0" applyFont="1" applyBorder="1" applyAlignment="1" applyProtection="1">
      <alignment horizontal="center" vertical="center" shrinkToFit="1"/>
    </xf>
    <xf numFmtId="0" fontId="10" fillId="0" borderId="59"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8" fillId="3" borderId="63"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0" fillId="0" borderId="30" xfId="0" applyFont="1" applyBorder="1" applyAlignment="1" applyProtection="1">
      <alignment horizontal="center" vertical="center" shrinkToFit="1"/>
    </xf>
    <xf numFmtId="0" fontId="10" fillId="0" borderId="77" xfId="0" applyFont="1" applyBorder="1" applyAlignment="1" applyProtection="1">
      <alignment horizontal="center" vertical="center" shrinkToFit="1"/>
    </xf>
    <xf numFmtId="0" fontId="10" fillId="0" borderId="82" xfId="0" applyFont="1" applyBorder="1" applyAlignment="1" applyProtection="1">
      <alignment horizontal="center" vertical="center" shrinkToFit="1"/>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shrinkToFit="1"/>
    </xf>
    <xf numFmtId="0" fontId="10" fillId="0" borderId="56" xfId="0" applyFont="1" applyBorder="1" applyAlignment="1" applyProtection="1">
      <alignment horizontal="center" vertical="center" shrinkToFit="1"/>
    </xf>
    <xf numFmtId="0" fontId="13" fillId="0" borderId="56" xfId="0" applyFont="1" applyBorder="1" applyAlignment="1" applyProtection="1">
      <alignment horizontal="center" vertical="center" wrapText="1"/>
    </xf>
    <xf numFmtId="0" fontId="13" fillId="0" borderId="57" xfId="0" applyFont="1" applyBorder="1" applyAlignment="1" applyProtection="1">
      <alignment horizontal="center" vertical="center" wrapText="1"/>
    </xf>
    <xf numFmtId="0" fontId="13" fillId="0" borderId="15"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89" xfId="0" applyFont="1" applyBorder="1" applyAlignment="1">
      <alignment horizontal="center" vertical="center" wrapText="1"/>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9" fillId="0" borderId="0" xfId="0" applyFont="1" applyAlignment="1" applyProtection="1">
      <alignment horizontal="right"/>
      <protection locked="0"/>
    </xf>
    <xf numFmtId="0" fontId="16" fillId="0" borderId="9"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10" xfId="0" applyFont="1" applyBorder="1" applyAlignment="1" applyProtection="1">
      <alignment vertical="center"/>
      <protection locked="0"/>
    </xf>
    <xf numFmtId="0" fontId="16" fillId="0" borderId="11"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16" fillId="0" borderId="12" xfId="0" applyFont="1" applyBorder="1" applyAlignment="1" applyProtection="1">
      <alignment vertical="center"/>
      <protection locked="0"/>
    </xf>
    <xf numFmtId="0" fontId="10" fillId="0" borderId="0" xfId="0" applyFont="1" applyAlignment="1">
      <alignment horizontal="left" vertical="center" wrapText="1"/>
    </xf>
    <xf numFmtId="0" fontId="33" fillId="0" borderId="0" xfId="0" applyFont="1" applyAlignment="1">
      <alignment horizontal="center" vertical="center" shrinkToFit="1"/>
    </xf>
    <xf numFmtId="0" fontId="10" fillId="0" borderId="0" xfId="0" applyFont="1" applyAlignment="1">
      <alignment horizontal="center" vertical="center"/>
    </xf>
    <xf numFmtId="0" fontId="10" fillId="0" borderId="0" xfId="0" applyFont="1" applyAlignment="1">
      <alignment vertical="center"/>
    </xf>
    <xf numFmtId="0" fontId="13" fillId="0" borderId="8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83" xfId="0" applyFont="1" applyBorder="1" applyAlignment="1" applyProtection="1">
      <alignment horizontal="left" vertical="center"/>
      <protection locked="0"/>
    </xf>
    <xf numFmtId="0" fontId="16" fillId="0" borderId="84" xfId="0" applyFont="1" applyBorder="1" applyAlignment="1" applyProtection="1">
      <alignment horizontal="left" vertical="center"/>
      <protection locked="0"/>
    </xf>
    <xf numFmtId="0" fontId="16" fillId="0" borderId="85" xfId="0" applyFont="1" applyBorder="1" applyAlignment="1" applyProtection="1">
      <alignment horizontal="left" vertical="center"/>
      <protection locked="0"/>
    </xf>
    <xf numFmtId="0" fontId="16" fillId="0" borderId="93" xfId="0" applyFont="1" applyBorder="1" applyAlignment="1" applyProtection="1">
      <alignment horizontal="left" vertical="center"/>
      <protection locked="0"/>
    </xf>
    <xf numFmtId="0" fontId="16" fillId="0" borderId="94" xfId="0" applyFont="1" applyBorder="1" applyAlignment="1" applyProtection="1">
      <alignment horizontal="left" vertical="center"/>
      <protection locked="0"/>
    </xf>
    <xf numFmtId="0" fontId="16" fillId="0" borderId="95" xfId="0" applyFont="1" applyBorder="1" applyAlignment="1" applyProtection="1">
      <alignment horizontal="left" vertical="center"/>
      <protection locked="0"/>
    </xf>
    <xf numFmtId="0" fontId="10" fillId="0" borderId="83" xfId="0" applyFont="1" applyBorder="1" applyAlignment="1" applyProtection="1">
      <alignment horizontal="left" vertical="center"/>
      <protection locked="0"/>
    </xf>
    <xf numFmtId="0" fontId="10" fillId="0" borderId="84" xfId="0" applyFont="1" applyBorder="1" applyAlignment="1" applyProtection="1">
      <alignment horizontal="left" vertical="center"/>
      <protection locked="0"/>
    </xf>
    <xf numFmtId="0" fontId="10" fillId="0" borderId="85"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0" fontId="10" fillId="0" borderId="94" xfId="0" applyFont="1" applyBorder="1" applyAlignment="1" applyProtection="1">
      <alignment horizontal="left" vertical="center"/>
      <protection locked="0"/>
    </xf>
    <xf numFmtId="0" fontId="10" fillId="0" borderId="95" xfId="0" applyFont="1" applyBorder="1" applyAlignment="1" applyProtection="1">
      <alignment horizontal="left" vertical="center"/>
      <protection locked="0"/>
    </xf>
    <xf numFmtId="0" fontId="16" fillId="0" borderId="7"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protection locked="0"/>
    </xf>
    <xf numFmtId="0" fontId="16" fillId="0" borderId="87" xfId="0" applyFont="1" applyBorder="1" applyAlignment="1" applyProtection="1">
      <alignment horizontal="center" vertical="center"/>
      <protection locked="0"/>
    </xf>
    <xf numFmtId="176" fontId="10" fillId="0" borderId="4" xfId="0" applyNumberFormat="1" applyFont="1" applyBorder="1" applyAlignment="1">
      <alignment horizontal="right" vertical="center"/>
    </xf>
    <xf numFmtId="0" fontId="10" fillId="0" borderId="4" xfId="0" applyFont="1" applyBorder="1" applyAlignment="1">
      <alignment horizontal="right" vertical="center"/>
    </xf>
    <xf numFmtId="0" fontId="29" fillId="0" borderId="90"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92" xfId="0" applyFont="1" applyBorder="1" applyAlignment="1">
      <alignment horizontal="center" vertical="center" wrapText="1"/>
    </xf>
    <xf numFmtId="0" fontId="17" fillId="0" borderId="83" xfId="0" applyFont="1" applyBorder="1" applyAlignment="1" applyProtection="1">
      <alignment vertical="center"/>
      <protection locked="0"/>
    </xf>
    <xf numFmtId="0" fontId="17" fillId="0" borderId="84" xfId="0" applyFont="1" applyBorder="1" applyAlignment="1" applyProtection="1">
      <alignment vertical="center"/>
      <protection locked="0"/>
    </xf>
    <xf numFmtId="0" fontId="38" fillId="0" borderId="0" xfId="0" applyFont="1" applyBorder="1" applyAlignment="1" applyProtection="1">
      <alignment horizontal="center" vertical="center"/>
      <protection locked="0"/>
    </xf>
    <xf numFmtId="41" fontId="22" fillId="6" borderId="62" xfId="1" applyNumberFormat="1" applyFont="1" applyFill="1" applyBorder="1" applyAlignment="1">
      <alignment horizontal="center" vertical="center" wrapText="1" shrinkToFit="1"/>
    </xf>
    <xf numFmtId="41" fontId="22" fillId="6" borderId="70" xfId="1" applyNumberFormat="1" applyFont="1" applyFill="1" applyBorder="1" applyAlignment="1">
      <alignment horizontal="center" vertical="center" wrapText="1" shrinkToFit="1"/>
    </xf>
    <xf numFmtId="176" fontId="22" fillId="7" borderId="7" xfId="1" applyNumberFormat="1" applyFont="1" applyFill="1" applyBorder="1" applyAlignment="1">
      <alignment horizontal="center" vertical="center" wrapText="1" shrinkToFit="1"/>
    </xf>
    <xf numFmtId="176" fontId="22" fillId="7" borderId="19" xfId="1" applyNumberFormat="1" applyFont="1" applyFill="1" applyBorder="1" applyAlignment="1">
      <alignment horizontal="center" vertical="center" wrapText="1" shrinkToFit="1"/>
    </xf>
    <xf numFmtId="38" fontId="23" fillId="3" borderId="58" xfId="1" applyFont="1" applyFill="1" applyBorder="1" applyAlignment="1">
      <alignment horizontal="center" vertical="center" wrapText="1" shrinkToFit="1"/>
    </xf>
    <xf numFmtId="38" fontId="23" fillId="3" borderId="72" xfId="1" applyFont="1" applyFill="1" applyBorder="1" applyAlignment="1">
      <alignment horizontal="center" vertical="center" wrapText="1" shrinkToFit="1"/>
    </xf>
    <xf numFmtId="38" fontId="32" fillId="3" borderId="13" xfId="1" applyFont="1" applyFill="1" applyBorder="1" applyAlignment="1">
      <alignment horizontal="center" vertical="center" wrapText="1" shrinkToFit="1"/>
    </xf>
    <xf numFmtId="38" fontId="32" fillId="3" borderId="18" xfId="1" applyFont="1" applyFill="1" applyBorder="1" applyAlignment="1">
      <alignment horizontal="center" vertical="center" wrapText="1" shrinkToFit="1"/>
    </xf>
    <xf numFmtId="38" fontId="30" fillId="7" borderId="75" xfId="1" applyFont="1" applyFill="1" applyBorder="1" applyAlignment="1">
      <alignment horizontal="center" vertical="center" wrapText="1" shrinkToFit="1"/>
    </xf>
    <xf numFmtId="38" fontId="30" fillId="7" borderId="76" xfId="1" applyFont="1" applyFill="1" applyBorder="1" applyAlignment="1">
      <alignment horizontal="center" vertical="center" wrapText="1" shrinkToFit="1"/>
    </xf>
    <xf numFmtId="38" fontId="30" fillId="7" borderId="35" xfId="1" applyFont="1" applyFill="1" applyBorder="1" applyAlignment="1">
      <alignment horizontal="center" vertical="center" wrapText="1" shrinkToFit="1"/>
    </xf>
    <xf numFmtId="38" fontId="30" fillId="7" borderId="31" xfId="1" applyFont="1" applyFill="1" applyBorder="1" applyAlignment="1">
      <alignment horizontal="center" vertical="center" wrapText="1" shrinkToFit="1"/>
    </xf>
    <xf numFmtId="38" fontId="30" fillId="7" borderId="13" xfId="1" applyFont="1" applyFill="1" applyBorder="1" applyAlignment="1">
      <alignment horizontal="center" vertical="center" wrapText="1" shrinkToFit="1"/>
    </xf>
    <xf numFmtId="38" fontId="30" fillId="7" borderId="18" xfId="1" applyFont="1" applyFill="1" applyBorder="1" applyAlignment="1">
      <alignment horizontal="center" vertical="center" wrapText="1" shrinkToFit="1"/>
    </xf>
    <xf numFmtId="0" fontId="45" fillId="0" borderId="30" xfId="1" applyNumberFormat="1" applyFont="1" applyBorder="1" applyAlignment="1" applyProtection="1">
      <alignment horizontal="left" vertical="center"/>
    </xf>
    <xf numFmtId="0" fontId="45" fillId="0" borderId="100" xfId="1" applyNumberFormat="1" applyFont="1" applyBorder="1" applyAlignment="1" applyProtection="1">
      <alignment horizontal="left" vertical="center"/>
    </xf>
    <xf numFmtId="38" fontId="27" fillId="6" borderId="13" xfId="1" applyFont="1" applyFill="1" applyBorder="1" applyAlignment="1">
      <alignment horizontal="center" vertical="center" wrapText="1" shrinkToFit="1"/>
    </xf>
    <xf numFmtId="38" fontId="27" fillId="6" borderId="69" xfId="1" applyFont="1" applyFill="1" applyBorder="1" applyAlignment="1">
      <alignment horizontal="center" vertical="center" wrapText="1" shrinkToFit="1"/>
    </xf>
    <xf numFmtId="38" fontId="27" fillId="6" borderId="18" xfId="1" applyFont="1" applyFill="1" applyBorder="1" applyAlignment="1">
      <alignment horizontal="center" vertical="center" wrapText="1" shrinkToFi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8" fontId="15" fillId="6" borderId="9" xfId="1" applyFont="1" applyFill="1" applyBorder="1" applyAlignment="1">
      <alignment horizontal="center" vertical="center" shrinkToFit="1"/>
    </xf>
    <xf numFmtId="38" fontId="15" fillId="6" borderId="14" xfId="1" applyFont="1" applyFill="1" applyBorder="1" applyAlignment="1">
      <alignment horizontal="center" vertical="center" shrinkToFit="1"/>
    </xf>
    <xf numFmtId="38" fontId="15" fillId="6" borderId="16" xfId="1" applyFont="1" applyFill="1" applyBorder="1" applyAlignment="1">
      <alignment horizontal="center" vertical="center" shrinkToFit="1"/>
    </xf>
    <xf numFmtId="38" fontId="32" fillId="3" borderId="36" xfId="1" applyFont="1" applyFill="1" applyBorder="1" applyAlignment="1">
      <alignment horizontal="center" vertical="center" wrapText="1" shrinkToFit="1"/>
    </xf>
    <xf numFmtId="38" fontId="32" fillId="3" borderId="37" xfId="1" applyFont="1" applyFill="1" applyBorder="1" applyAlignment="1">
      <alignment horizontal="center" vertical="center" wrapText="1" shrinkToFit="1"/>
    </xf>
    <xf numFmtId="38" fontId="32" fillId="3" borderId="27" xfId="1" applyFont="1" applyFill="1" applyBorder="1" applyAlignment="1">
      <alignment horizontal="center" vertical="center" wrapText="1" shrinkToFit="1"/>
    </xf>
    <xf numFmtId="38" fontId="22" fillId="5" borderId="47" xfId="1" applyFont="1" applyFill="1" applyBorder="1" applyAlignment="1">
      <alignment horizontal="center" vertical="center" wrapText="1" shrinkToFit="1"/>
    </xf>
    <xf numFmtId="38" fontId="22" fillId="5" borderId="67" xfId="1" applyFont="1" applyFill="1" applyBorder="1" applyAlignment="1">
      <alignment horizontal="center" vertical="center" wrapText="1" shrinkToFit="1"/>
    </xf>
    <xf numFmtId="38" fontId="22" fillId="5" borderId="48" xfId="1" applyFont="1" applyFill="1" applyBorder="1" applyAlignment="1">
      <alignment horizontal="center" vertical="center" wrapText="1" shrinkToFit="1"/>
    </xf>
    <xf numFmtId="38" fontId="26" fillId="3" borderId="49" xfId="1" applyFont="1" applyFill="1" applyBorder="1" applyAlignment="1">
      <alignment horizontal="center" vertical="center" wrapText="1" shrinkToFit="1"/>
    </xf>
    <xf numFmtId="38" fontId="26" fillId="3" borderId="68" xfId="1" applyFont="1" applyFill="1" applyBorder="1" applyAlignment="1">
      <alignment horizontal="center" vertical="center" wrapText="1" shrinkToFit="1"/>
    </xf>
    <xf numFmtId="38" fontId="26" fillId="3" borderId="31" xfId="1" applyFont="1" applyFill="1" applyBorder="1" applyAlignment="1">
      <alignment horizontal="center" vertical="center" wrapText="1" shrinkToFit="1"/>
    </xf>
    <xf numFmtId="38" fontId="26" fillId="3" borderId="53" xfId="1" applyFont="1" applyFill="1" applyBorder="1" applyAlignment="1">
      <alignment horizontal="center" vertical="center" wrapText="1" shrinkToFit="1"/>
    </xf>
    <xf numFmtId="38" fontId="26" fillId="3" borderId="0" xfId="1" applyFont="1" applyFill="1" applyBorder="1" applyAlignment="1">
      <alignment horizontal="center" vertical="center" wrapText="1" shrinkToFit="1"/>
    </xf>
    <xf numFmtId="38" fontId="26" fillId="3" borderId="19" xfId="1" applyFont="1" applyFill="1" applyBorder="1" applyAlignment="1">
      <alignment horizontal="center" vertical="center" wrapText="1" shrinkToFit="1"/>
    </xf>
    <xf numFmtId="38" fontId="26" fillId="3" borderId="47" xfId="1" applyFont="1" applyFill="1" applyBorder="1" applyAlignment="1">
      <alignment horizontal="center" vertical="center" wrapText="1" shrinkToFit="1"/>
    </xf>
    <xf numFmtId="38" fontId="26" fillId="3" borderId="67" xfId="1" applyFont="1" applyFill="1" applyBorder="1" applyAlignment="1">
      <alignment horizontal="center" vertical="center" wrapText="1" shrinkToFit="1"/>
    </xf>
    <xf numFmtId="38" fontId="26" fillId="3" borderId="48" xfId="1" applyFont="1" applyFill="1" applyBorder="1" applyAlignment="1">
      <alignment horizontal="center" vertical="center" wrapText="1" shrinkToFit="1"/>
    </xf>
    <xf numFmtId="0" fontId="30" fillId="6" borderId="10" xfId="0" applyFont="1" applyFill="1" applyBorder="1" applyAlignment="1">
      <alignment horizontal="center" vertical="center" wrapText="1" shrinkToFit="1"/>
    </xf>
    <xf numFmtId="0" fontId="30" fillId="6" borderId="15" xfId="0" applyFont="1" applyFill="1" applyBorder="1" applyAlignment="1">
      <alignment horizontal="center" vertical="center" wrapText="1" shrinkToFit="1"/>
    </xf>
    <xf numFmtId="0" fontId="30" fillId="6" borderId="17" xfId="0" applyFont="1" applyFill="1" applyBorder="1" applyAlignment="1">
      <alignment horizontal="center" vertical="center" shrinkToFit="1"/>
    </xf>
    <xf numFmtId="38" fontId="26" fillId="6" borderId="9" xfId="1" applyFont="1" applyFill="1" applyBorder="1" applyAlignment="1">
      <alignment horizontal="center" vertical="center" wrapText="1" shrinkToFit="1"/>
    </xf>
    <xf numFmtId="38" fontId="26" fillId="6" borderId="14" xfId="1" applyFont="1" applyFill="1" applyBorder="1" applyAlignment="1">
      <alignment horizontal="center" vertical="center" wrapText="1" shrinkToFit="1"/>
    </xf>
    <xf numFmtId="38" fontId="26" fillId="6" borderId="16" xfId="1" applyFont="1" applyFill="1" applyBorder="1" applyAlignment="1">
      <alignment horizontal="center" vertical="center" wrapText="1" shrinkToFit="1"/>
    </xf>
    <xf numFmtId="0" fontId="23" fillId="3" borderId="47" xfId="1" applyNumberFormat="1" applyFont="1" applyFill="1" applyBorder="1" applyAlignment="1">
      <alignment horizontal="center" vertical="center" wrapText="1" shrinkToFit="1"/>
    </xf>
    <xf numFmtId="0" fontId="23" fillId="3" borderId="67" xfId="1" applyNumberFormat="1" applyFont="1" applyFill="1" applyBorder="1" applyAlignment="1">
      <alignment horizontal="center" vertical="center" wrapText="1" shrinkToFit="1"/>
    </xf>
    <xf numFmtId="0" fontId="23" fillId="3" borderId="48" xfId="1" applyNumberFormat="1" applyFont="1" applyFill="1" applyBorder="1" applyAlignment="1">
      <alignment horizontal="center" vertical="center" wrapText="1" shrinkToFit="1"/>
    </xf>
    <xf numFmtId="38" fontId="20" fillId="3" borderId="10" xfId="1" applyFont="1" applyFill="1" applyBorder="1" applyAlignment="1">
      <alignment horizontal="center" vertical="center" wrapText="1" shrinkToFit="1"/>
    </xf>
    <xf numFmtId="38" fontId="20" fillId="3" borderId="15" xfId="1" applyFont="1" applyFill="1" applyBorder="1" applyAlignment="1">
      <alignment horizontal="center" vertical="center" wrapText="1" shrinkToFit="1"/>
    </xf>
    <xf numFmtId="38" fontId="20" fillId="3" borderId="17" xfId="1" applyFont="1" applyFill="1" applyBorder="1" applyAlignment="1">
      <alignment horizontal="center" vertical="center" wrapText="1" shrinkToFit="1"/>
    </xf>
    <xf numFmtId="38" fontId="32" fillId="3" borderId="62" xfId="1" applyFont="1" applyFill="1" applyBorder="1" applyAlignment="1">
      <alignment horizontal="center" vertical="center" wrapText="1" shrinkToFit="1"/>
    </xf>
    <xf numFmtId="38" fontId="32" fillId="3" borderId="70" xfId="1" applyFont="1" applyFill="1" applyBorder="1" applyAlignment="1">
      <alignment horizontal="center" vertical="center" wrapText="1" shrinkToFit="1"/>
    </xf>
    <xf numFmtId="38" fontId="45" fillId="0" borderId="30" xfId="1" applyFont="1" applyBorder="1" applyAlignment="1" applyProtection="1">
      <alignment horizontal="left" vertical="center"/>
    </xf>
    <xf numFmtId="38" fontId="45" fillId="0" borderId="100" xfId="1" applyFont="1" applyBorder="1" applyAlignment="1" applyProtection="1">
      <alignment horizontal="left" vertical="center"/>
    </xf>
    <xf numFmtId="38" fontId="23" fillId="6" borderId="35" xfId="1" applyFont="1" applyFill="1" applyBorder="1" applyAlignment="1">
      <alignment horizontal="center" vertical="center" wrapText="1" shrinkToFit="1"/>
    </xf>
    <xf numFmtId="38" fontId="23" fillId="6" borderId="68" xfId="1" applyFont="1" applyFill="1" applyBorder="1" applyAlignment="1">
      <alignment horizontal="center" vertical="center" wrapText="1" shrinkToFit="1"/>
    </xf>
    <xf numFmtId="38" fontId="23" fillId="6" borderId="31" xfId="1" applyFont="1" applyFill="1" applyBorder="1" applyAlignment="1">
      <alignment horizontal="center" vertical="center" shrinkToFit="1"/>
    </xf>
    <xf numFmtId="0" fontId="26" fillId="6" borderId="10" xfId="0" applyFont="1" applyFill="1" applyBorder="1" applyAlignment="1">
      <alignment horizontal="center" vertical="center" wrapText="1" shrinkToFit="1"/>
    </xf>
    <xf numFmtId="0" fontId="26" fillId="6" borderId="15" xfId="0" applyFont="1" applyFill="1" applyBorder="1" applyAlignment="1">
      <alignment horizontal="center" vertical="center" wrapText="1" shrinkToFit="1"/>
    </xf>
    <xf numFmtId="0" fontId="26" fillId="6" borderId="17" xfId="0" applyFont="1" applyFill="1" applyBorder="1" applyAlignment="1">
      <alignment horizontal="center" vertical="center" shrinkToFit="1"/>
    </xf>
    <xf numFmtId="38" fontId="23" fillId="3" borderId="47" xfId="1" applyFont="1" applyFill="1" applyBorder="1" applyAlignment="1">
      <alignment horizontal="center" vertical="center" wrapText="1" shrinkToFit="1"/>
    </xf>
    <xf numFmtId="38" fontId="23" fillId="3" borderId="67" xfId="1" applyFont="1" applyFill="1" applyBorder="1" applyAlignment="1">
      <alignment horizontal="center" vertical="center" wrapText="1" shrinkToFit="1"/>
    </xf>
    <xf numFmtId="38" fontId="23" fillId="3" borderId="48" xfId="1" applyFont="1" applyFill="1" applyBorder="1" applyAlignment="1">
      <alignment horizontal="center" vertical="center" wrapText="1" shrinkToFit="1"/>
    </xf>
    <xf numFmtId="0" fontId="19" fillId="0" borderId="5" xfId="1" applyNumberFormat="1" applyFont="1" applyBorder="1" applyAlignment="1" applyProtection="1">
      <alignment horizontal="center" vertical="center" wrapText="1"/>
      <protection locked="0"/>
    </xf>
    <xf numFmtId="0" fontId="19" fillId="0" borderId="3" xfId="1" applyNumberFormat="1" applyFont="1" applyBorder="1" applyAlignment="1" applyProtection="1">
      <alignment horizontal="center" vertical="center" wrapText="1"/>
      <protection locked="0"/>
    </xf>
    <xf numFmtId="0" fontId="19" fillId="0" borderId="45" xfId="1" applyNumberFormat="1" applyFont="1" applyBorder="1" applyAlignment="1" applyProtection="1">
      <alignment horizontal="center" vertical="center" wrapText="1"/>
      <protection locked="0"/>
    </xf>
    <xf numFmtId="0" fontId="19" fillId="0" borderId="23" xfId="1" applyNumberFormat="1" applyFont="1" applyBorder="1" applyAlignment="1" applyProtection="1">
      <alignment horizontal="center" vertical="center" wrapText="1"/>
      <protection locked="0"/>
    </xf>
    <xf numFmtId="0" fontId="19" fillId="0" borderId="46" xfId="1" applyNumberFormat="1" applyFont="1" applyBorder="1" applyAlignment="1" applyProtection="1">
      <alignment horizontal="center" vertical="center" wrapText="1"/>
      <protection locked="0"/>
    </xf>
    <xf numFmtId="0" fontId="19" fillId="0" borderId="52" xfId="1" applyNumberFormat="1" applyFont="1" applyBorder="1" applyAlignment="1" applyProtection="1">
      <alignment horizontal="center" vertical="center" wrapText="1"/>
      <protection locked="0"/>
    </xf>
    <xf numFmtId="0" fontId="19" fillId="0" borderId="24" xfId="1" applyNumberFormat="1" applyFont="1" applyBorder="1" applyAlignment="1" applyProtection="1">
      <alignment horizontal="center" vertical="center" wrapText="1"/>
      <protection locked="0"/>
    </xf>
    <xf numFmtId="0" fontId="19" fillId="0" borderId="26" xfId="1" applyNumberFormat="1" applyFont="1" applyBorder="1" applyAlignment="1" applyProtection="1">
      <alignment horizontal="center" vertical="center" wrapText="1"/>
      <protection locked="0"/>
    </xf>
    <xf numFmtId="0" fontId="19" fillId="0" borderId="41" xfId="1" applyNumberFormat="1" applyFont="1" applyBorder="1" applyAlignment="1" applyProtection="1">
      <alignment horizontal="center" vertical="center" wrapText="1"/>
      <protection locked="0"/>
    </xf>
    <xf numFmtId="49" fontId="19" fillId="0" borderId="29" xfId="1" quotePrefix="1" applyNumberFormat="1" applyFont="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132348</xdr:rowOff>
    </xdr:from>
    <xdr:to>
      <xdr:col>4</xdr:col>
      <xdr:colOff>400050</xdr:colOff>
      <xdr:row>2</xdr:row>
      <xdr:rowOff>131446</xdr:rowOff>
    </xdr:to>
    <xdr:sp macro="" textlink="">
      <xdr:nvSpPr>
        <xdr:cNvPr id="3074" name="AutoShape 2">
          <a:extLst>
            <a:ext uri="{FF2B5EF4-FFF2-40B4-BE49-F238E27FC236}">
              <a16:creationId xmlns:a16="http://schemas.microsoft.com/office/drawing/2014/main" id="{00000000-0008-0000-0000-0000020C0000}"/>
            </a:ext>
          </a:extLst>
        </xdr:cNvPr>
        <xdr:cNvSpPr>
          <a:spLocks noChangeArrowheads="1"/>
        </xdr:cNvSpPr>
      </xdr:nvSpPr>
      <xdr:spPr bwMode="auto">
        <a:xfrm>
          <a:off x="175260" y="132348"/>
          <a:ext cx="206121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8</xdr:col>
      <xdr:colOff>186690</xdr:colOff>
      <xdr:row>0</xdr:row>
      <xdr:rowOff>57151</xdr:rowOff>
    </xdr:from>
    <xdr:to>
      <xdr:col>12</xdr:col>
      <xdr:colOff>281940</xdr:colOff>
      <xdr:row>1</xdr:row>
      <xdr:rowOff>123826</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591050" y="57151"/>
          <a:ext cx="2213610" cy="264795"/>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0</xdr:rowOff>
        </xdr:from>
        <xdr:to>
          <xdr:col>10</xdr:col>
          <xdr:colOff>66675</xdr:colOff>
          <xdr:row>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9525</xdr:rowOff>
        </xdr:from>
        <xdr:to>
          <xdr:col>8</xdr:col>
          <xdr:colOff>171450</xdr:colOff>
          <xdr:row>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81936</xdr:rowOff>
    </xdr:from>
    <xdr:to>
      <xdr:col>14</xdr:col>
      <xdr:colOff>0</xdr:colOff>
      <xdr:row>0</xdr:row>
      <xdr:rowOff>1472046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410" y="81936"/>
          <a:ext cx="2133813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月１日（火）</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時から令和２年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月１７日（木）</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高齢者等に該当によりキャンセルする旨を自己申告（運転免許証や診断書等の証明書類は不要）した場合。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381000</xdr:colOff>
      <xdr:row>0</xdr:row>
      <xdr:rowOff>182880</xdr:rowOff>
    </xdr:from>
    <xdr:to>
      <xdr:col>16</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100-000004000000}"/>
            </a:ext>
          </a:extLst>
        </xdr:cNvPr>
        <xdr:cNvSpPr/>
      </xdr:nvSpPr>
      <xdr:spPr>
        <a:xfrm>
          <a:off x="21846540" y="182880"/>
          <a:ext cx="3840480" cy="1127760"/>
        </a:xfrm>
        <a:prstGeom prst="wedgeRectCallout">
          <a:avLst>
            <a:gd name="adj1" fmla="val -21710"/>
            <a:gd name="adj2" fmla="val 39919"/>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宿泊旅行</a:t>
          </a:r>
        </a:p>
      </xdr:txBody>
    </xdr:sp>
    <xdr:clientData/>
  </xdr:twoCellAnchor>
  <xdr:twoCellAnchor>
    <xdr:from>
      <xdr:col>16</xdr:col>
      <xdr:colOff>2286000</xdr:colOff>
      <xdr:row>0</xdr:row>
      <xdr:rowOff>460375</xdr:rowOff>
    </xdr:from>
    <xdr:to>
      <xdr:col>18</xdr:col>
      <xdr:colOff>1496786</xdr:colOff>
      <xdr:row>0</xdr:row>
      <xdr:rowOff>1341437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0915429" y="460375"/>
          <a:ext cx="634092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3299459</xdr:colOff>
      <xdr:row>0</xdr:row>
      <xdr:rowOff>404813</xdr:rowOff>
    </xdr:from>
    <xdr:to>
      <xdr:col>17</xdr:col>
      <xdr:colOff>1976437</xdr:colOff>
      <xdr:row>0</xdr:row>
      <xdr:rowOff>1285875</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874459" y="404813"/>
          <a:ext cx="572547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twoCellAnchor>
    <xdr:from>
      <xdr:col>13</xdr:col>
      <xdr:colOff>381000</xdr:colOff>
      <xdr:row>0</xdr:row>
      <xdr:rowOff>182880</xdr:rowOff>
    </xdr:from>
    <xdr:to>
      <xdr:col>15</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200-000004000000}"/>
            </a:ext>
          </a:extLst>
        </xdr:cNvPr>
        <xdr:cNvSpPr/>
      </xdr:nvSpPr>
      <xdr:spPr>
        <a:xfrm>
          <a:off x="21846540" y="182880"/>
          <a:ext cx="3840480" cy="1127760"/>
        </a:xfrm>
        <a:prstGeom prst="wedgeRectCallout">
          <a:avLst>
            <a:gd name="adj1" fmla="val -21710"/>
            <a:gd name="adj2" fmla="val 39919"/>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日帰り旅行</a:t>
          </a:r>
        </a:p>
      </xdr:txBody>
    </xdr:sp>
    <xdr:clientData/>
  </xdr:twoCellAnchor>
  <xdr:twoCellAnchor>
    <xdr:from>
      <xdr:col>1</xdr:col>
      <xdr:colOff>32160</xdr:colOff>
      <xdr:row>0</xdr:row>
      <xdr:rowOff>139086</xdr:rowOff>
    </xdr:from>
    <xdr:to>
      <xdr:col>12</xdr:col>
      <xdr:colOff>2080039</xdr:colOff>
      <xdr:row>0</xdr:row>
      <xdr:rowOff>1529196</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27410" y="139086"/>
          <a:ext cx="24203029"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月１日（火）</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時から令和２年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月１７日（木）</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高齢者等に該当によりキャンセルする旨を自己申告（運転免許証や診断書等の証明書類は不要）した場合。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V52"/>
  <sheetViews>
    <sheetView showZeros="0" topLeftCell="A30" zoomScaleNormal="100" zoomScaleSheetLayoutView="100" workbookViewId="0">
      <selection activeCell="D42" sqref="D42:M42"/>
    </sheetView>
  </sheetViews>
  <sheetFormatPr defaultRowHeight="13.5" x14ac:dyDescent="0.15"/>
  <cols>
    <col min="1" max="1" width="2.5" customWidth="1"/>
    <col min="2" max="3" width="7.625" customWidth="1"/>
    <col min="5" max="6" width="5.875" customWidth="1"/>
    <col min="7" max="8" width="11.875" customWidth="1"/>
    <col min="9" max="9" width="4.25" customWidth="1"/>
    <col min="10" max="11" width="4.125" customWidth="1"/>
    <col min="12" max="12" width="17" customWidth="1"/>
    <col min="13" max="13" width="4.25" customWidth="1"/>
    <col min="14" max="14" width="2.5" customWidth="1"/>
  </cols>
  <sheetData>
    <row r="1" spans="1:20" ht="15.75" customHeight="1" x14ac:dyDescent="0.15"/>
    <row r="2" spans="1:20" ht="16.899999999999999" customHeight="1" x14ac:dyDescent="0.15">
      <c r="M2" s="17"/>
    </row>
    <row r="3" spans="1:20" ht="20.45" customHeight="1" x14ac:dyDescent="0.4">
      <c r="B3" s="6"/>
      <c r="H3" s="44"/>
      <c r="I3" s="44"/>
      <c r="J3" s="44"/>
      <c r="K3" s="236" t="s">
        <v>91</v>
      </c>
      <c r="L3" s="236"/>
      <c r="M3" s="236"/>
    </row>
    <row r="4" spans="1:20" ht="20.45" customHeight="1" x14ac:dyDescent="0.15">
      <c r="B4" s="7" t="s">
        <v>2</v>
      </c>
      <c r="H4" s="44"/>
      <c r="I4" s="44"/>
      <c r="J4" s="44"/>
      <c r="K4" s="44"/>
      <c r="L4" s="44"/>
      <c r="M4" s="44"/>
    </row>
    <row r="5" spans="1:20" ht="20.45" customHeight="1" x14ac:dyDescent="0.15">
      <c r="B5" s="8" t="s">
        <v>10</v>
      </c>
      <c r="H5" s="105" t="s">
        <v>62</v>
      </c>
      <c r="I5" s="44"/>
      <c r="J5" s="44"/>
      <c r="K5" s="44"/>
      <c r="L5" s="44"/>
      <c r="M5" s="44"/>
    </row>
    <row r="6" spans="1:20" s="61" customFormat="1" ht="15.6" customHeight="1" x14ac:dyDescent="0.15">
      <c r="H6" s="105"/>
      <c r="I6" s="105"/>
      <c r="J6" s="105"/>
      <c r="K6" s="105"/>
      <c r="L6" s="105"/>
      <c r="M6" s="105"/>
    </row>
    <row r="7" spans="1:20" s="61" customFormat="1" ht="16.5" customHeight="1" x14ac:dyDescent="0.15">
      <c r="H7" s="105"/>
      <c r="I7" s="105"/>
      <c r="J7" s="105"/>
      <c r="K7" s="105"/>
      <c r="L7" s="105"/>
      <c r="M7" s="105"/>
      <c r="T7" s="17"/>
    </row>
    <row r="8" spans="1:20" s="61" customFormat="1" ht="5.45" customHeight="1" x14ac:dyDescent="0.15">
      <c r="H8" s="105"/>
      <c r="I8" s="105"/>
      <c r="J8" s="105"/>
      <c r="K8" s="105"/>
      <c r="L8" s="105"/>
      <c r="M8" s="105"/>
      <c r="T8" s="17"/>
    </row>
    <row r="9" spans="1:20" ht="16.149999999999999" customHeight="1" x14ac:dyDescent="0.15">
      <c r="B9" s="9"/>
      <c r="H9" s="43" t="s">
        <v>25</v>
      </c>
      <c r="I9" s="43"/>
      <c r="J9" s="43"/>
      <c r="K9" s="43"/>
      <c r="L9" s="43"/>
      <c r="M9" s="44"/>
    </row>
    <row r="10" spans="1:20" ht="26.45" customHeight="1" x14ac:dyDescent="0.15">
      <c r="B10" s="12"/>
      <c r="C10" s="13"/>
      <c r="D10" s="18"/>
      <c r="E10" s="12"/>
      <c r="F10" s="12"/>
      <c r="G10" s="12"/>
      <c r="H10" s="45" t="s">
        <v>8</v>
      </c>
      <c r="I10" s="45"/>
      <c r="J10" s="45"/>
      <c r="K10" s="45"/>
      <c r="L10" s="45"/>
      <c r="M10" s="46" t="s">
        <v>9</v>
      </c>
    </row>
    <row r="11" spans="1:20" ht="26.45" customHeight="1" x14ac:dyDescent="0.15">
      <c r="B11" s="12"/>
      <c r="C11" s="12"/>
      <c r="D11" s="12"/>
      <c r="E11" s="12"/>
      <c r="F11" s="12"/>
      <c r="G11" s="12"/>
      <c r="H11" s="47" t="s">
        <v>3</v>
      </c>
      <c r="I11" s="48"/>
      <c r="J11" s="48"/>
      <c r="K11" s="49"/>
      <c r="L11" s="49"/>
      <c r="M11" s="49"/>
    </row>
    <row r="12" spans="1:20" ht="26.45" customHeight="1" x14ac:dyDescent="0.15">
      <c r="B12" s="12"/>
      <c r="C12" s="12"/>
      <c r="D12" s="12"/>
      <c r="E12" s="12"/>
      <c r="F12" s="12"/>
      <c r="G12" s="12"/>
      <c r="H12" s="50" t="s">
        <v>4</v>
      </c>
      <c r="I12" s="49"/>
      <c r="J12" s="48"/>
      <c r="K12" s="51"/>
      <c r="L12" s="51"/>
      <c r="M12" s="51"/>
    </row>
    <row r="13" spans="1:20" ht="26.45" customHeight="1" x14ac:dyDescent="0.15">
      <c r="B13" s="12"/>
      <c r="C13" s="12"/>
      <c r="D13" s="12"/>
      <c r="E13" s="12"/>
      <c r="F13" s="12"/>
      <c r="G13" s="12"/>
      <c r="H13" s="52" t="s">
        <v>7</v>
      </c>
      <c r="I13" s="51"/>
      <c r="J13" s="48"/>
      <c r="K13" s="48"/>
      <c r="L13" s="48"/>
      <c r="M13" s="51"/>
    </row>
    <row r="14" spans="1:20" ht="5.45" customHeight="1" x14ac:dyDescent="0.15">
      <c r="B14" s="12"/>
      <c r="C14" s="13"/>
      <c r="D14" s="18"/>
      <c r="E14" s="12"/>
      <c r="F14" s="12"/>
      <c r="G14" s="12"/>
      <c r="H14" s="16"/>
      <c r="I14" s="15"/>
      <c r="J14" s="14"/>
      <c r="K14" s="14"/>
      <c r="L14" s="14"/>
      <c r="M14" s="15"/>
    </row>
    <row r="15" spans="1:20" ht="23.25" customHeight="1" x14ac:dyDescent="0.15">
      <c r="A15" s="244" t="s">
        <v>61</v>
      </c>
      <c r="B15" s="244"/>
      <c r="C15" s="244"/>
      <c r="D15" s="244"/>
      <c r="E15" s="244"/>
      <c r="F15" s="244"/>
      <c r="G15" s="244"/>
      <c r="H15" s="244"/>
      <c r="I15" s="244"/>
      <c r="J15" s="244"/>
      <c r="K15" s="244"/>
      <c r="L15" s="244"/>
      <c r="M15" s="244"/>
      <c r="N15" s="244"/>
    </row>
    <row r="16" spans="1:20" ht="30" customHeight="1" x14ac:dyDescent="0.15">
      <c r="A16" s="31"/>
      <c r="B16" s="243" t="s">
        <v>81</v>
      </c>
      <c r="C16" s="243"/>
      <c r="D16" s="243"/>
      <c r="E16" s="243"/>
      <c r="F16" s="243"/>
      <c r="G16" s="243"/>
      <c r="H16" s="243"/>
      <c r="I16" s="243"/>
      <c r="J16" s="243"/>
      <c r="K16" s="243"/>
      <c r="L16" s="243"/>
      <c r="M16" s="243"/>
      <c r="N16" s="31"/>
    </row>
    <row r="17" spans="1:14" ht="4.1500000000000004" customHeight="1" x14ac:dyDescent="0.15">
      <c r="A17" s="31"/>
      <c r="B17" s="60"/>
      <c r="C17" s="60"/>
      <c r="D17" s="60"/>
      <c r="E17" s="60"/>
      <c r="F17" s="60"/>
      <c r="G17" s="60"/>
      <c r="H17" s="60"/>
      <c r="I17" s="60"/>
      <c r="J17" s="60"/>
      <c r="K17" s="60"/>
      <c r="L17" s="60"/>
      <c r="M17" s="60"/>
      <c r="N17" s="31"/>
    </row>
    <row r="18" spans="1:14" x14ac:dyDescent="0.15">
      <c r="B18" s="245" t="s">
        <v>80</v>
      </c>
      <c r="C18" s="245"/>
      <c r="D18" s="245"/>
      <c r="E18" s="245"/>
      <c r="F18" s="245"/>
      <c r="G18" s="245"/>
      <c r="H18" s="245"/>
      <c r="I18" s="245"/>
      <c r="J18" s="245"/>
      <c r="K18" s="245"/>
      <c r="L18" s="245"/>
      <c r="M18" s="245"/>
    </row>
    <row r="19" spans="1:14" ht="13.15" customHeight="1" x14ac:dyDescent="0.15">
      <c r="B19" s="246" t="s">
        <v>5</v>
      </c>
      <c r="C19" s="246"/>
      <c r="D19" s="19"/>
    </row>
    <row r="20" spans="1:14" ht="21" customHeight="1" x14ac:dyDescent="0.15">
      <c r="B20" s="17" t="s">
        <v>68</v>
      </c>
      <c r="C20" s="269">
        <f>SUM(L29)</f>
        <v>0</v>
      </c>
      <c r="D20" s="270"/>
      <c r="E20" s="270"/>
      <c r="F20" s="270"/>
      <c r="G20" s="72" t="s">
        <v>79</v>
      </c>
      <c r="H20" s="62"/>
    </row>
    <row r="21" spans="1:14" ht="5.45" customHeight="1" x14ac:dyDescent="0.15">
      <c r="B21" s="10" t="s">
        <v>14</v>
      </c>
    </row>
    <row r="22" spans="1:14" ht="21" customHeight="1" thickBot="1" x14ac:dyDescent="0.2">
      <c r="B22" s="247" t="s">
        <v>11</v>
      </c>
      <c r="C22" s="248"/>
      <c r="D22" s="248"/>
      <c r="E22" s="248"/>
      <c r="F22" s="248"/>
      <c r="G22" s="249"/>
      <c r="H22" s="249"/>
      <c r="I22" s="249"/>
      <c r="J22" s="249"/>
      <c r="K22" s="249"/>
      <c r="L22" s="249"/>
      <c r="M22" s="250"/>
    </row>
    <row r="23" spans="1:14" ht="21" customHeight="1" x14ac:dyDescent="0.15">
      <c r="B23" s="201" t="s">
        <v>6</v>
      </c>
      <c r="C23" s="228"/>
      <c r="D23" s="201" t="s">
        <v>42</v>
      </c>
      <c r="E23" s="202"/>
      <c r="F23" s="203"/>
      <c r="G23" s="229" t="s">
        <v>17</v>
      </c>
      <c r="H23" s="230"/>
      <c r="I23" s="231"/>
      <c r="J23" s="211" t="s">
        <v>45</v>
      </c>
      <c r="K23" s="212"/>
      <c r="L23" s="212"/>
      <c r="M23" s="213"/>
    </row>
    <row r="24" spans="1:14" ht="60" customHeight="1" thickBot="1" x14ac:dyDescent="0.2">
      <c r="B24" s="201"/>
      <c r="C24" s="228"/>
      <c r="D24" s="201"/>
      <c r="E24" s="202"/>
      <c r="F24" s="203"/>
      <c r="G24" s="271" t="s">
        <v>46</v>
      </c>
      <c r="H24" s="272"/>
      <c r="I24" s="273"/>
      <c r="J24" s="214" t="s">
        <v>34</v>
      </c>
      <c r="K24" s="215"/>
      <c r="L24" s="215"/>
      <c r="M24" s="216"/>
    </row>
    <row r="25" spans="1:14" ht="25.15" customHeight="1" x14ac:dyDescent="0.15">
      <c r="B25" s="207" t="s">
        <v>15</v>
      </c>
      <c r="C25" s="208"/>
      <c r="D25" s="199" t="s">
        <v>12</v>
      </c>
      <c r="E25" s="199"/>
      <c r="F25" s="200"/>
      <c r="G25" s="83"/>
      <c r="H25" s="84">
        <f>'③キャンセル対応表 (宿泊旅行) '!P38</f>
        <v>0</v>
      </c>
      <c r="I25" s="85" t="s">
        <v>33</v>
      </c>
      <c r="J25" s="86" t="s">
        <v>63</v>
      </c>
      <c r="K25" s="86"/>
      <c r="L25" s="87">
        <f>'③キャンセル対応表 (宿泊旅行) '!Q38</f>
        <v>0</v>
      </c>
      <c r="M25" s="88" t="s">
        <v>33</v>
      </c>
    </row>
    <row r="26" spans="1:14" ht="25.15" customHeight="1" thickBot="1" x14ac:dyDescent="0.2">
      <c r="B26" s="224"/>
      <c r="C26" s="225"/>
      <c r="D26" s="226" t="s">
        <v>13</v>
      </c>
      <c r="E26" s="226"/>
      <c r="F26" s="227"/>
      <c r="G26" s="89"/>
      <c r="H26" s="90">
        <f>'③キャンセル対応表 (宿泊旅行) '!P39</f>
        <v>0</v>
      </c>
      <c r="I26" s="91" t="s">
        <v>33</v>
      </c>
      <c r="J26" s="92" t="s">
        <v>64</v>
      </c>
      <c r="K26" s="92"/>
      <c r="L26" s="93">
        <f>'③キャンセル対応表 (宿泊旅行) '!Q39</f>
        <v>0</v>
      </c>
      <c r="M26" s="94" t="s">
        <v>33</v>
      </c>
    </row>
    <row r="27" spans="1:14" ht="25.15" customHeight="1" x14ac:dyDescent="0.15">
      <c r="B27" s="207" t="s">
        <v>16</v>
      </c>
      <c r="C27" s="208"/>
      <c r="D27" s="199" t="s">
        <v>12</v>
      </c>
      <c r="E27" s="199"/>
      <c r="F27" s="200"/>
      <c r="G27" s="95"/>
      <c r="H27" s="96">
        <f>'③キャンセル対応表 (日帰り)'!O39</f>
        <v>0</v>
      </c>
      <c r="I27" s="97" t="s">
        <v>33</v>
      </c>
      <c r="J27" s="98" t="s">
        <v>65</v>
      </c>
      <c r="K27" s="98"/>
      <c r="L27" s="99">
        <f>'③キャンセル対応表 (日帰り)'!P39</f>
        <v>0</v>
      </c>
      <c r="M27" s="100" t="s">
        <v>33</v>
      </c>
    </row>
    <row r="28" spans="1:14" ht="25.15" customHeight="1" thickBot="1" x14ac:dyDescent="0.2">
      <c r="B28" s="209"/>
      <c r="C28" s="210"/>
      <c r="D28" s="205" t="s">
        <v>13</v>
      </c>
      <c r="E28" s="205"/>
      <c r="F28" s="206"/>
      <c r="G28" s="89"/>
      <c r="H28" s="90">
        <f>'③キャンセル対応表 (日帰り)'!O40</f>
        <v>0</v>
      </c>
      <c r="I28" s="91" t="s">
        <v>33</v>
      </c>
      <c r="J28" s="92" t="s">
        <v>66</v>
      </c>
      <c r="K28" s="92"/>
      <c r="L28" s="93">
        <f>'③キャンセル対応表 (日帰り)'!P40</f>
        <v>0</v>
      </c>
      <c r="M28" s="94" t="s">
        <v>33</v>
      </c>
    </row>
    <row r="29" spans="1:14" ht="25.15" customHeight="1" thickTop="1" thickBot="1" x14ac:dyDescent="0.2">
      <c r="B29" s="217" t="s">
        <v>67</v>
      </c>
      <c r="C29" s="218"/>
      <c r="D29" s="218"/>
      <c r="E29" s="218"/>
      <c r="F29" s="218"/>
      <c r="G29" s="218"/>
      <c r="H29" s="218"/>
      <c r="I29" s="219"/>
      <c r="J29" s="101" t="s">
        <v>68</v>
      </c>
      <c r="K29" s="102"/>
      <c r="L29" s="103">
        <f>SUM(L25:L28)</f>
        <v>0</v>
      </c>
      <c r="M29" s="104" t="s">
        <v>33</v>
      </c>
    </row>
    <row r="30" spans="1:14" s="63" customFormat="1" ht="5.45" customHeight="1" x14ac:dyDescent="0.15">
      <c r="B30" s="64"/>
      <c r="C30" s="64"/>
      <c r="D30" s="65"/>
      <c r="E30" s="65"/>
      <c r="F30" s="65"/>
      <c r="G30" s="65"/>
      <c r="H30" s="66"/>
      <c r="I30" s="66"/>
      <c r="J30" s="66"/>
      <c r="K30" s="66"/>
      <c r="L30" s="67"/>
      <c r="M30" s="66"/>
    </row>
    <row r="31" spans="1:14" s="61" customFormat="1" x14ac:dyDescent="0.15">
      <c r="B31" s="61" t="s">
        <v>69</v>
      </c>
    </row>
    <row r="32" spans="1:14" s="61" customFormat="1" ht="2.25" customHeight="1" x14ac:dyDescent="0.15"/>
    <row r="33" spans="2:22" s="61" customFormat="1" ht="13.9" customHeight="1" x14ac:dyDescent="0.15">
      <c r="B33" s="220" t="s">
        <v>78</v>
      </c>
      <c r="C33" s="221"/>
      <c r="D33" s="251"/>
      <c r="E33" s="252"/>
      <c r="F33" s="252"/>
      <c r="G33" s="253"/>
      <c r="H33" s="265" t="s">
        <v>70</v>
      </c>
      <c r="I33" s="257"/>
      <c r="J33" s="258"/>
      <c r="K33" s="258"/>
      <c r="L33" s="258"/>
      <c r="M33" s="259"/>
      <c r="N33" s="49"/>
      <c r="O33" s="70"/>
      <c r="P33" s="69"/>
      <c r="Q33" s="69"/>
      <c r="R33" s="49"/>
      <c r="S33" s="49"/>
      <c r="T33" s="49"/>
      <c r="U33" s="49"/>
      <c r="V33" s="49"/>
    </row>
    <row r="34" spans="2:22" s="61" customFormat="1" ht="23.45" customHeight="1" x14ac:dyDescent="0.15">
      <c r="B34" s="222"/>
      <c r="C34" s="223"/>
      <c r="D34" s="254"/>
      <c r="E34" s="255"/>
      <c r="F34" s="255"/>
      <c r="G34" s="256"/>
      <c r="H34" s="266"/>
      <c r="I34" s="260"/>
      <c r="J34" s="261"/>
      <c r="K34" s="261"/>
      <c r="L34" s="261"/>
      <c r="M34" s="262"/>
      <c r="N34" s="49"/>
      <c r="O34" s="69"/>
      <c r="P34" s="69"/>
      <c r="Q34" s="69"/>
      <c r="R34" s="49"/>
      <c r="S34" s="49"/>
      <c r="T34" s="49"/>
      <c r="U34" s="49"/>
      <c r="V34" s="49"/>
    </row>
    <row r="35" spans="2:22" s="61" customFormat="1" ht="13.9" customHeight="1" x14ac:dyDescent="0.15">
      <c r="B35" s="232" t="s">
        <v>71</v>
      </c>
      <c r="C35" s="233"/>
      <c r="D35" s="237" t="s">
        <v>76</v>
      </c>
      <c r="E35" s="238"/>
      <c r="F35" s="238"/>
      <c r="G35" s="238"/>
      <c r="H35" s="238"/>
      <c r="I35" s="238"/>
      <c r="J35" s="238"/>
      <c r="K35" s="238"/>
      <c r="L35" s="238"/>
      <c r="M35" s="239"/>
      <c r="N35" s="49"/>
      <c r="O35" s="69"/>
      <c r="P35" s="69"/>
      <c r="Q35" s="69"/>
      <c r="R35" s="49"/>
      <c r="S35" s="49"/>
      <c r="T35" s="49"/>
      <c r="U35" s="49"/>
      <c r="V35" s="49"/>
    </row>
    <row r="36" spans="2:22" s="61" customFormat="1" ht="23.45" customHeight="1" x14ac:dyDescent="0.15">
      <c r="B36" s="234"/>
      <c r="C36" s="235"/>
      <c r="D36" s="240"/>
      <c r="E36" s="241"/>
      <c r="F36" s="241"/>
      <c r="G36" s="241"/>
      <c r="H36" s="241"/>
      <c r="I36" s="241"/>
      <c r="J36" s="241"/>
      <c r="K36" s="241"/>
      <c r="L36" s="241"/>
      <c r="M36" s="242"/>
      <c r="N36" s="71"/>
      <c r="O36" s="71"/>
      <c r="P36" s="71"/>
      <c r="Q36" s="71"/>
      <c r="R36" s="71"/>
      <c r="S36" s="71"/>
      <c r="T36" s="71"/>
      <c r="U36" s="71"/>
      <c r="V36" s="71"/>
    </row>
    <row r="37" spans="2:22" s="61" customFormat="1" ht="13.9" customHeight="1" x14ac:dyDescent="0.15">
      <c r="B37" s="232" t="s">
        <v>72</v>
      </c>
      <c r="C37" s="233"/>
      <c r="D37" s="232"/>
      <c r="E37" s="263"/>
      <c r="F37" s="263"/>
      <c r="G37" s="233"/>
      <c r="H37" s="267" t="s">
        <v>73</v>
      </c>
      <c r="I37" s="232"/>
      <c r="J37" s="263"/>
      <c r="K37" s="263"/>
      <c r="L37" s="263"/>
      <c r="M37" s="233"/>
      <c r="N37" s="71"/>
      <c r="O37" s="71"/>
      <c r="P37" s="71"/>
      <c r="Q37" s="71"/>
      <c r="R37" s="71"/>
      <c r="S37" s="71"/>
      <c r="T37" s="71"/>
      <c r="U37" s="71"/>
      <c r="V37" s="71"/>
    </row>
    <row r="38" spans="2:22" s="61" customFormat="1" ht="23.45" customHeight="1" x14ac:dyDescent="0.15">
      <c r="B38" s="234"/>
      <c r="C38" s="235"/>
      <c r="D38" s="234"/>
      <c r="E38" s="264"/>
      <c r="F38" s="264"/>
      <c r="G38" s="235"/>
      <c r="H38" s="268"/>
      <c r="I38" s="234"/>
      <c r="J38" s="264"/>
      <c r="K38" s="264"/>
      <c r="L38" s="264"/>
      <c r="M38" s="235"/>
      <c r="N38" s="49"/>
      <c r="P38" s="69"/>
      <c r="Q38" s="69"/>
      <c r="R38" s="49"/>
      <c r="S38" s="49"/>
      <c r="T38" s="49"/>
      <c r="U38" s="49"/>
      <c r="V38" s="49"/>
    </row>
    <row r="39" spans="2:22" s="61" customFormat="1" ht="13.9" customHeight="1" x14ac:dyDescent="0.15">
      <c r="B39" s="232" t="s">
        <v>74</v>
      </c>
      <c r="C39" s="233"/>
      <c r="D39" s="232"/>
      <c r="E39" s="263"/>
      <c r="F39" s="263"/>
      <c r="G39" s="263"/>
      <c r="H39" s="263"/>
      <c r="I39" s="263"/>
      <c r="J39" s="263"/>
      <c r="K39" s="263"/>
      <c r="L39" s="263"/>
      <c r="M39" s="233"/>
      <c r="N39" s="49"/>
      <c r="P39" s="69"/>
      <c r="Q39" s="69"/>
      <c r="R39" s="49"/>
      <c r="S39" s="49"/>
      <c r="T39" s="49"/>
      <c r="U39" s="49"/>
      <c r="V39" s="49"/>
    </row>
    <row r="40" spans="2:22" s="61" customFormat="1" ht="23.45" customHeight="1" x14ac:dyDescent="0.15">
      <c r="B40" s="234"/>
      <c r="C40" s="235"/>
      <c r="D40" s="234"/>
      <c r="E40" s="264"/>
      <c r="F40" s="264"/>
      <c r="G40" s="264"/>
      <c r="H40" s="264"/>
      <c r="I40" s="264"/>
      <c r="J40" s="264"/>
      <c r="K40" s="264"/>
      <c r="L40" s="264"/>
      <c r="M40" s="235"/>
      <c r="N40" s="49"/>
      <c r="O40" s="49"/>
      <c r="P40" s="49"/>
      <c r="Q40" s="49"/>
      <c r="R40" s="49"/>
      <c r="S40" s="49"/>
      <c r="T40" s="49"/>
      <c r="U40" s="49"/>
      <c r="V40" s="49"/>
    </row>
    <row r="41" spans="2:22" s="61" customFormat="1" ht="13.9" customHeight="1" x14ac:dyDescent="0.15">
      <c r="B41" s="232" t="s">
        <v>75</v>
      </c>
      <c r="C41" s="233"/>
      <c r="D41" s="274" t="s">
        <v>77</v>
      </c>
      <c r="E41" s="275"/>
      <c r="F41" s="258"/>
      <c r="G41" s="258"/>
      <c r="H41" s="258"/>
      <c r="I41" s="258"/>
      <c r="J41" s="258"/>
      <c r="K41" s="258"/>
      <c r="L41" s="258"/>
      <c r="M41" s="259"/>
      <c r="N41" s="49"/>
      <c r="O41" s="49"/>
      <c r="P41" s="49"/>
      <c r="Q41" s="49"/>
      <c r="R41" s="49"/>
      <c r="S41" s="49"/>
      <c r="T41" s="49"/>
      <c r="U41" s="49"/>
      <c r="V41" s="49"/>
    </row>
    <row r="42" spans="2:22" s="61" customFormat="1" ht="23.45" customHeight="1" x14ac:dyDescent="0.15">
      <c r="B42" s="234"/>
      <c r="C42" s="235"/>
      <c r="D42" s="254"/>
      <c r="E42" s="255"/>
      <c r="F42" s="255"/>
      <c r="G42" s="255"/>
      <c r="H42" s="255"/>
      <c r="I42" s="255"/>
      <c r="J42" s="255"/>
      <c r="K42" s="255"/>
      <c r="L42" s="255"/>
      <c r="M42" s="256"/>
      <c r="N42" s="49"/>
      <c r="O42" s="49"/>
      <c r="P42" s="49"/>
      <c r="Q42" s="49"/>
      <c r="R42" s="49"/>
      <c r="S42" s="49"/>
      <c r="T42" s="49"/>
      <c r="U42" s="49"/>
      <c r="V42" s="49"/>
    </row>
    <row r="43" spans="2:22" s="61" customFormat="1" x14ac:dyDescent="0.15">
      <c r="B43" s="73" t="s">
        <v>90</v>
      </c>
    </row>
    <row r="44" spans="2:22" s="61" customFormat="1" ht="9" customHeight="1" x14ac:dyDescent="0.15">
      <c r="B44" s="73"/>
    </row>
    <row r="45" spans="2:22" s="61" customFormat="1" ht="6.6" customHeight="1" x14ac:dyDescent="0.15">
      <c r="C45" s="68"/>
    </row>
    <row r="46" spans="2:22" ht="18.75" customHeight="1" x14ac:dyDescent="0.15">
      <c r="B46" s="204" t="s">
        <v>44</v>
      </c>
      <c r="C46" s="204"/>
      <c r="D46" s="204"/>
      <c r="E46" s="204"/>
      <c r="F46" s="204"/>
      <c r="G46" s="204"/>
      <c r="H46" s="204"/>
      <c r="I46" s="204"/>
      <c r="J46" s="204"/>
      <c r="K46" s="204"/>
      <c r="L46" s="204"/>
      <c r="M46" s="204"/>
    </row>
    <row r="47" spans="2:22" ht="18.75" customHeight="1" x14ac:dyDescent="0.15">
      <c r="B47" s="198" t="s">
        <v>43</v>
      </c>
      <c r="C47" s="198"/>
      <c r="D47" s="198"/>
      <c r="E47" s="198"/>
      <c r="F47" s="198"/>
      <c r="G47" s="198"/>
      <c r="H47" s="198"/>
      <c r="I47" s="198"/>
      <c r="J47" s="198"/>
      <c r="K47" s="198"/>
      <c r="L47" s="198"/>
      <c r="M47" s="198"/>
    </row>
    <row r="48" spans="2:22" ht="11.25" customHeight="1" x14ac:dyDescent="0.15">
      <c r="B48" s="20"/>
      <c r="C48" s="20"/>
      <c r="D48" s="20"/>
      <c r="E48" s="21"/>
      <c r="F48" s="21"/>
      <c r="G48" s="21"/>
      <c r="H48" s="22"/>
      <c r="I48" s="22"/>
      <c r="J48" s="22"/>
      <c r="K48" s="22"/>
      <c r="L48" s="22"/>
      <c r="M48" s="22"/>
    </row>
    <row r="49" spans="2:2" x14ac:dyDescent="0.15">
      <c r="B49" s="11"/>
    </row>
    <row r="50" spans="2:2" x14ac:dyDescent="0.15">
      <c r="B50" s="11"/>
    </row>
    <row r="51" spans="2:2" x14ac:dyDescent="0.15">
      <c r="B51" s="11"/>
    </row>
    <row r="52" spans="2:2" x14ac:dyDescent="0.15">
      <c r="B52" s="11"/>
    </row>
  </sheetData>
  <sheetProtection algorithmName="SHA-512" hashValue="VwQ8/ejBk+g0vE94YeDdQaoMUGHVElcQokf67o69uZwKikhk2uJJfdkcGmMTOCftfRceNA99BLrRxr1JzzwBaQ==" saltValue="GPEDA5FRKYIBLSrZu2ucSw==" spinCount="100000" sheet="1" objects="1" scenarios="1"/>
  <mergeCells count="40">
    <mergeCell ref="I37:M38"/>
    <mergeCell ref="D39:M40"/>
    <mergeCell ref="D42:M42"/>
    <mergeCell ref="F41:M41"/>
    <mergeCell ref="C20:F20"/>
    <mergeCell ref="B39:C40"/>
    <mergeCell ref="G24:I24"/>
    <mergeCell ref="D41:E41"/>
    <mergeCell ref="K3:M3"/>
    <mergeCell ref="B35:C36"/>
    <mergeCell ref="D35:M36"/>
    <mergeCell ref="B37:C38"/>
    <mergeCell ref="B16:M16"/>
    <mergeCell ref="A15:N15"/>
    <mergeCell ref="B18:M18"/>
    <mergeCell ref="B19:C19"/>
    <mergeCell ref="B22:M22"/>
    <mergeCell ref="D33:G33"/>
    <mergeCell ref="D34:G34"/>
    <mergeCell ref="I33:M33"/>
    <mergeCell ref="I34:M34"/>
    <mergeCell ref="D37:G38"/>
    <mergeCell ref="H33:H34"/>
    <mergeCell ref="H37:H38"/>
    <mergeCell ref="B47:M47"/>
    <mergeCell ref="D27:F27"/>
    <mergeCell ref="D23:F24"/>
    <mergeCell ref="B46:M46"/>
    <mergeCell ref="D28:F28"/>
    <mergeCell ref="B27:C28"/>
    <mergeCell ref="J23:M23"/>
    <mergeCell ref="J24:M24"/>
    <mergeCell ref="B29:I29"/>
    <mergeCell ref="B33:C34"/>
    <mergeCell ref="B25:C26"/>
    <mergeCell ref="D25:F25"/>
    <mergeCell ref="D26:F26"/>
    <mergeCell ref="B23:C24"/>
    <mergeCell ref="G23:I23"/>
    <mergeCell ref="B41:C42"/>
  </mergeCells>
  <phoneticPr fontId="2"/>
  <printOptions horizontalCentered="1"/>
  <pageMargins left="0.19685039370078741" right="0.19685039370078741" top="0.19685039370078741" bottom="0.19685039370078741"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400050</xdr:colOff>
                    <xdr:row>5</xdr:row>
                    <xdr:rowOff>0</xdr:rowOff>
                  </from>
                  <to>
                    <xdr:col>10</xdr:col>
                    <xdr:colOff>66675</xdr:colOff>
                    <xdr:row>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400050</xdr:colOff>
                    <xdr:row>6</xdr:row>
                    <xdr:rowOff>9525</xdr:rowOff>
                  </from>
                  <to>
                    <xdr:col>8</xdr:col>
                    <xdr:colOff>171450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T44"/>
  <sheetViews>
    <sheetView showGridLines="0" showZeros="0" view="pageBreakPreview" topLeftCell="A10" zoomScale="20" zoomScaleNormal="40" zoomScaleSheetLayoutView="20" workbookViewId="0">
      <selection activeCell="D33" sqref="D33"/>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18.875" style="1" customWidth="1"/>
    <col min="8" max="8" width="20.5" style="1" customWidth="1"/>
    <col min="9" max="9" width="16.625" style="1" customWidth="1"/>
    <col min="10" max="11" width="22.25" style="1" customWidth="1"/>
    <col min="12" max="12" width="43.5" style="1" customWidth="1"/>
    <col min="13" max="13" width="13.375" style="2" customWidth="1"/>
    <col min="14" max="14" width="32.625" style="1" customWidth="1"/>
    <col min="15" max="15" width="16.125" style="146" customWidth="1"/>
    <col min="16" max="16" width="34.875" style="3" customWidth="1"/>
    <col min="17" max="17" width="52.125" style="3" customWidth="1"/>
    <col min="18" max="18" width="44.625" style="3" customWidth="1"/>
    <col min="19" max="19" width="23.375" style="1" customWidth="1"/>
    <col min="20" max="20" width="9.75" style="1" customWidth="1"/>
    <col min="21" max="16384" width="9" style="1"/>
  </cols>
  <sheetData>
    <row r="1" spans="2:20" ht="126" customHeight="1" x14ac:dyDescent="0.15">
      <c r="T1" s="1">
        <f t="shared" ref="T1:T9" si="0">ROUNDDOWN(P1*0.35,-2)</f>
        <v>0</v>
      </c>
    </row>
    <row r="2" spans="2:20" ht="36" customHeight="1" x14ac:dyDescent="0.15">
      <c r="B2" s="30" t="s">
        <v>26</v>
      </c>
      <c r="C2" s="25"/>
      <c r="D2" s="25"/>
      <c r="E2" s="25"/>
      <c r="F2" s="25"/>
      <c r="G2" s="25"/>
      <c r="H2" s="25"/>
      <c r="I2" s="25"/>
      <c r="J2" s="25"/>
      <c r="K2" s="25"/>
      <c r="L2" s="25"/>
      <c r="M2" s="26"/>
      <c r="N2" s="27"/>
      <c r="O2" s="147"/>
      <c r="P2" s="29"/>
      <c r="Q2" s="29"/>
      <c r="R2" s="29"/>
      <c r="S2" s="38"/>
      <c r="T2" s="1">
        <f t="shared" si="0"/>
        <v>0</v>
      </c>
    </row>
    <row r="3" spans="2:20" ht="39.950000000000003" customHeight="1" x14ac:dyDescent="0.15">
      <c r="B3" s="54" t="s">
        <v>96</v>
      </c>
      <c r="C3" s="55"/>
      <c r="D3" s="55"/>
      <c r="E3" s="55"/>
      <c r="F3" s="55"/>
      <c r="G3" s="55"/>
      <c r="H3" s="55"/>
      <c r="I3" s="55"/>
      <c r="J3" s="55"/>
      <c r="K3" s="55"/>
      <c r="L3" s="55"/>
      <c r="M3" s="55"/>
      <c r="N3" s="55"/>
      <c r="O3" s="148"/>
      <c r="P3" s="32"/>
      <c r="Q3" s="32"/>
      <c r="R3" s="32"/>
      <c r="T3" s="1">
        <f t="shared" si="0"/>
        <v>0</v>
      </c>
    </row>
    <row r="4" spans="2:20" ht="39.950000000000003" customHeight="1" x14ac:dyDescent="0.15">
      <c r="B4" s="54" t="s">
        <v>32</v>
      </c>
      <c r="C4" s="55"/>
      <c r="D4" s="55"/>
      <c r="E4" s="55"/>
      <c r="F4" s="55"/>
      <c r="G4" s="55"/>
      <c r="H4" s="55"/>
      <c r="I4" s="55"/>
      <c r="J4" s="55"/>
      <c r="K4" s="55"/>
      <c r="L4" s="55"/>
      <c r="M4" s="55"/>
      <c r="N4" s="55"/>
      <c r="O4" s="148"/>
      <c r="P4" s="32"/>
      <c r="Q4" s="32"/>
      <c r="R4" s="33"/>
      <c r="T4" s="1">
        <f t="shared" si="0"/>
        <v>0</v>
      </c>
    </row>
    <row r="5" spans="2:20" ht="39.950000000000003" customHeight="1" x14ac:dyDescent="0.15">
      <c r="B5" s="54" t="s">
        <v>48</v>
      </c>
      <c r="C5" s="55"/>
      <c r="D5" s="55"/>
      <c r="E5" s="55"/>
      <c r="F5" s="55"/>
      <c r="G5" s="55"/>
      <c r="H5" s="55"/>
      <c r="I5" s="55"/>
      <c r="J5" s="55"/>
      <c r="K5" s="55"/>
      <c r="L5" s="55"/>
      <c r="M5" s="55"/>
      <c r="N5" s="55"/>
      <c r="O5" s="148"/>
      <c r="P5" s="32"/>
      <c r="Q5" s="32"/>
      <c r="R5" s="33"/>
      <c r="T5" s="1">
        <f t="shared" si="0"/>
        <v>0</v>
      </c>
    </row>
    <row r="6" spans="2:20" ht="39.950000000000003" customHeight="1" x14ac:dyDescent="0.15">
      <c r="B6" s="56" t="s">
        <v>52</v>
      </c>
      <c r="C6" s="56"/>
      <c r="D6" s="56"/>
      <c r="E6" s="56"/>
      <c r="F6" s="56"/>
      <c r="G6" s="56"/>
      <c r="H6" s="56"/>
      <c r="I6" s="56"/>
      <c r="J6" s="56"/>
      <c r="K6" s="56"/>
      <c r="L6" s="56"/>
      <c r="M6" s="56"/>
      <c r="N6" s="56"/>
      <c r="O6" s="149"/>
      <c r="P6" s="152" t="s">
        <v>94</v>
      </c>
      <c r="Q6" s="155"/>
      <c r="R6" s="156"/>
      <c r="T6" s="1" t="e">
        <f t="shared" si="0"/>
        <v>#VALUE!</v>
      </c>
    </row>
    <row r="7" spans="2:20" ht="54" customHeight="1" x14ac:dyDescent="0.15">
      <c r="B7" s="58"/>
      <c r="C7" s="58"/>
      <c r="D7" s="59"/>
      <c r="E7" s="59"/>
      <c r="F7" s="59"/>
      <c r="G7" s="59"/>
      <c r="H7" s="59"/>
      <c r="I7" s="59"/>
      <c r="J7" s="59"/>
      <c r="K7" s="59"/>
      <c r="L7" s="276" t="s">
        <v>54</v>
      </c>
      <c r="M7" s="276"/>
      <c r="N7" s="276"/>
      <c r="O7" s="276"/>
      <c r="P7" s="152" t="s">
        <v>95</v>
      </c>
      <c r="Q7" s="155"/>
      <c r="R7" s="151"/>
      <c r="T7" s="1" t="e">
        <f t="shared" si="0"/>
        <v>#VALUE!</v>
      </c>
    </row>
    <row r="8" spans="2:20" ht="15" customHeight="1" x14ac:dyDescent="0.15">
      <c r="B8" s="296"/>
      <c r="C8" s="296"/>
      <c r="D8" s="296"/>
      <c r="E8" s="296"/>
      <c r="F8" s="296"/>
      <c r="G8" s="296"/>
      <c r="H8" s="296"/>
      <c r="I8" s="296"/>
      <c r="J8" s="296"/>
      <c r="K8" s="296"/>
      <c r="L8" s="296"/>
      <c r="M8" s="296"/>
      <c r="N8" s="296"/>
      <c r="O8" s="296"/>
      <c r="P8" s="296"/>
      <c r="Q8" s="296"/>
      <c r="R8" s="5"/>
      <c r="T8" s="1">
        <f t="shared" si="0"/>
        <v>0</v>
      </c>
    </row>
    <row r="9" spans="2:20" ht="19.5" customHeight="1" thickBot="1" x14ac:dyDescent="0.2">
      <c r="B9" s="297"/>
      <c r="C9" s="296"/>
      <c r="D9" s="296"/>
      <c r="E9" s="296"/>
      <c r="F9" s="296"/>
      <c r="G9" s="296"/>
      <c r="H9" s="296"/>
      <c r="I9" s="296"/>
      <c r="J9" s="296"/>
      <c r="K9" s="296"/>
      <c r="L9" s="296"/>
      <c r="M9" s="296"/>
      <c r="N9" s="296"/>
      <c r="O9" s="296"/>
      <c r="P9" s="296"/>
      <c r="Q9" s="296"/>
      <c r="R9" s="4"/>
      <c r="T9" s="1">
        <f t="shared" si="0"/>
        <v>0</v>
      </c>
    </row>
    <row r="10" spans="2:20" ht="57.75" customHeight="1" thickBot="1" x14ac:dyDescent="0.2">
      <c r="B10" s="298" t="s">
        <v>1</v>
      </c>
      <c r="C10" s="301" t="s">
        <v>53</v>
      </c>
      <c r="D10" s="302"/>
      <c r="E10" s="303"/>
      <c r="F10" s="304" t="s">
        <v>30</v>
      </c>
      <c r="G10" s="307" t="s">
        <v>60</v>
      </c>
      <c r="H10" s="310" t="s">
        <v>85</v>
      </c>
      <c r="I10" s="313" t="s">
        <v>23</v>
      </c>
      <c r="J10" s="285" t="s">
        <v>57</v>
      </c>
      <c r="K10" s="286"/>
      <c r="L10" s="316" t="s">
        <v>31</v>
      </c>
      <c r="M10" s="319" t="s">
        <v>0</v>
      </c>
      <c r="N10" s="79" t="s">
        <v>28</v>
      </c>
      <c r="O10" s="322" t="s">
        <v>24</v>
      </c>
      <c r="P10" s="80" t="s">
        <v>49</v>
      </c>
      <c r="Q10" s="53" t="s">
        <v>29</v>
      </c>
      <c r="R10" s="325" t="s">
        <v>51</v>
      </c>
      <c r="S10" s="293" t="s">
        <v>21</v>
      </c>
    </row>
    <row r="11" spans="2:20" ht="57.75" customHeight="1" x14ac:dyDescent="0.15">
      <c r="B11" s="299"/>
      <c r="C11" s="328" t="s">
        <v>20</v>
      </c>
      <c r="D11" s="283" t="s">
        <v>19</v>
      </c>
      <c r="E11" s="281" t="s">
        <v>18</v>
      </c>
      <c r="F11" s="305"/>
      <c r="G11" s="308"/>
      <c r="H11" s="311"/>
      <c r="I11" s="314"/>
      <c r="J11" s="287" t="s">
        <v>59</v>
      </c>
      <c r="K11" s="289" t="s">
        <v>58</v>
      </c>
      <c r="L11" s="317"/>
      <c r="M11" s="320"/>
      <c r="N11" s="277" t="s">
        <v>27</v>
      </c>
      <c r="O11" s="323"/>
      <c r="P11" s="279" t="s">
        <v>47</v>
      </c>
      <c r="Q11" s="34" t="s">
        <v>55</v>
      </c>
      <c r="R11" s="326"/>
      <c r="S11" s="294"/>
    </row>
    <row r="12" spans="2:20" ht="105" customHeight="1" thickBot="1" x14ac:dyDescent="0.2">
      <c r="B12" s="300"/>
      <c r="C12" s="329"/>
      <c r="D12" s="284"/>
      <c r="E12" s="282"/>
      <c r="F12" s="306"/>
      <c r="G12" s="309"/>
      <c r="H12" s="312"/>
      <c r="I12" s="315"/>
      <c r="J12" s="288"/>
      <c r="K12" s="290"/>
      <c r="L12" s="318"/>
      <c r="M12" s="321"/>
      <c r="N12" s="278"/>
      <c r="O12" s="324"/>
      <c r="P12" s="280"/>
      <c r="Q12" s="82" t="s">
        <v>87</v>
      </c>
      <c r="R12" s="327"/>
      <c r="S12" s="295"/>
      <c r="T12" s="39"/>
    </row>
    <row r="13" spans="2:20" ht="54.95" customHeight="1" thickTop="1" x14ac:dyDescent="0.15">
      <c r="B13" s="106">
        <v>1</v>
      </c>
      <c r="C13" s="347"/>
      <c r="D13" s="157"/>
      <c r="E13" s="107"/>
      <c r="F13" s="181"/>
      <c r="G13" s="129"/>
      <c r="H13" s="137"/>
      <c r="I13" s="108"/>
      <c r="J13" s="126"/>
      <c r="K13" s="127"/>
      <c r="L13" s="344"/>
      <c r="M13" s="109"/>
      <c r="N13" s="122">
        <f>SUM(M13)*5000</f>
        <v>0</v>
      </c>
      <c r="O13" s="177"/>
      <c r="P13" s="130"/>
      <c r="Q13" s="179">
        <f>MIN(T13,N13)</f>
        <v>0</v>
      </c>
      <c r="R13" s="124"/>
      <c r="S13" s="341"/>
      <c r="T13" s="39">
        <f>ROUNDDOWN(P13*0.35,0)</f>
        <v>0</v>
      </c>
    </row>
    <row r="14" spans="2:20" ht="54.95" customHeight="1" x14ac:dyDescent="0.15">
      <c r="B14" s="110">
        <v>2</v>
      </c>
      <c r="C14" s="348"/>
      <c r="D14" s="158"/>
      <c r="E14" s="111"/>
      <c r="F14" s="182"/>
      <c r="G14" s="133"/>
      <c r="H14" s="138"/>
      <c r="I14" s="108"/>
      <c r="J14" s="140"/>
      <c r="K14" s="142"/>
      <c r="L14" s="345"/>
      <c r="M14" s="109"/>
      <c r="N14" s="122">
        <f>SUM(M14)*5000</f>
        <v>0</v>
      </c>
      <c r="O14" s="177"/>
      <c r="P14" s="131"/>
      <c r="Q14" s="179">
        <f t="shared" ref="Q14:Q37" si="1">MIN(T14,N14)</f>
        <v>0</v>
      </c>
      <c r="R14" s="124"/>
      <c r="S14" s="342"/>
      <c r="T14" s="39">
        <f t="shared" ref="T14:T37" si="2">ROUNDDOWN(P14*0.35,0)</f>
        <v>0</v>
      </c>
    </row>
    <row r="15" spans="2:20" ht="54.95" customHeight="1" x14ac:dyDescent="0.15">
      <c r="B15" s="110">
        <v>3</v>
      </c>
      <c r="C15" s="348"/>
      <c r="D15" s="158"/>
      <c r="E15" s="111"/>
      <c r="F15" s="182"/>
      <c r="G15" s="133"/>
      <c r="H15" s="138"/>
      <c r="I15" s="108"/>
      <c r="J15" s="140"/>
      <c r="K15" s="142"/>
      <c r="L15" s="345"/>
      <c r="M15" s="109"/>
      <c r="N15" s="122">
        <f>SUM(M15)*5000</f>
        <v>0</v>
      </c>
      <c r="O15" s="177"/>
      <c r="P15" s="131"/>
      <c r="Q15" s="179">
        <f t="shared" si="1"/>
        <v>0</v>
      </c>
      <c r="R15" s="124"/>
      <c r="S15" s="342"/>
      <c r="T15" s="39">
        <f t="shared" si="2"/>
        <v>0</v>
      </c>
    </row>
    <row r="16" spans="2:20" ht="54.95" customHeight="1" x14ac:dyDescent="0.15">
      <c r="B16" s="110">
        <v>4</v>
      </c>
      <c r="C16" s="348"/>
      <c r="D16" s="158"/>
      <c r="E16" s="111"/>
      <c r="F16" s="182"/>
      <c r="G16" s="133"/>
      <c r="H16" s="138"/>
      <c r="I16" s="108"/>
      <c r="J16" s="140"/>
      <c r="K16" s="142"/>
      <c r="L16" s="345"/>
      <c r="M16" s="109"/>
      <c r="N16" s="122">
        <f t="shared" ref="N16:N37" si="3">SUM(M16)*5000</f>
        <v>0</v>
      </c>
      <c r="O16" s="177"/>
      <c r="P16" s="131"/>
      <c r="Q16" s="179">
        <f t="shared" si="1"/>
        <v>0</v>
      </c>
      <c r="R16" s="124"/>
      <c r="S16" s="342"/>
      <c r="T16" s="39">
        <f t="shared" si="2"/>
        <v>0</v>
      </c>
    </row>
    <row r="17" spans="2:20" ht="54.95" customHeight="1" x14ac:dyDescent="0.15">
      <c r="B17" s="110">
        <v>5</v>
      </c>
      <c r="C17" s="348"/>
      <c r="D17" s="158"/>
      <c r="E17" s="111"/>
      <c r="F17" s="182"/>
      <c r="G17" s="133"/>
      <c r="H17" s="138"/>
      <c r="I17" s="108"/>
      <c r="J17" s="140"/>
      <c r="K17" s="142"/>
      <c r="L17" s="345"/>
      <c r="M17" s="109"/>
      <c r="N17" s="122">
        <f t="shared" si="3"/>
        <v>0</v>
      </c>
      <c r="O17" s="177"/>
      <c r="P17" s="131"/>
      <c r="Q17" s="179">
        <f t="shared" si="1"/>
        <v>0</v>
      </c>
      <c r="R17" s="124"/>
      <c r="S17" s="342"/>
      <c r="T17" s="39">
        <f t="shared" si="2"/>
        <v>0</v>
      </c>
    </row>
    <row r="18" spans="2:20" ht="54.95" customHeight="1" x14ac:dyDescent="0.15">
      <c r="B18" s="110">
        <v>6</v>
      </c>
      <c r="C18" s="348"/>
      <c r="D18" s="158"/>
      <c r="E18" s="111"/>
      <c r="F18" s="350"/>
      <c r="G18" s="133"/>
      <c r="H18" s="138"/>
      <c r="I18" s="108"/>
      <c r="J18" s="140"/>
      <c r="K18" s="142"/>
      <c r="L18" s="345"/>
      <c r="M18" s="109"/>
      <c r="N18" s="122">
        <f t="shared" si="3"/>
        <v>0</v>
      </c>
      <c r="O18" s="177"/>
      <c r="P18" s="131"/>
      <c r="Q18" s="179">
        <f t="shared" si="1"/>
        <v>0</v>
      </c>
      <c r="R18" s="124"/>
      <c r="S18" s="342"/>
      <c r="T18" s="39">
        <f t="shared" si="2"/>
        <v>0</v>
      </c>
    </row>
    <row r="19" spans="2:20" ht="54.95" customHeight="1" x14ac:dyDescent="0.15">
      <c r="B19" s="110">
        <v>7</v>
      </c>
      <c r="C19" s="348"/>
      <c r="D19" s="158"/>
      <c r="E19" s="111"/>
      <c r="F19" s="182"/>
      <c r="G19" s="133"/>
      <c r="H19" s="138"/>
      <c r="I19" s="108"/>
      <c r="J19" s="140"/>
      <c r="K19" s="142"/>
      <c r="L19" s="345"/>
      <c r="M19" s="109"/>
      <c r="N19" s="122">
        <f t="shared" si="3"/>
        <v>0</v>
      </c>
      <c r="O19" s="177"/>
      <c r="P19" s="131"/>
      <c r="Q19" s="179">
        <f t="shared" si="1"/>
        <v>0</v>
      </c>
      <c r="R19" s="124"/>
      <c r="S19" s="342"/>
      <c r="T19" s="39">
        <f t="shared" si="2"/>
        <v>0</v>
      </c>
    </row>
    <row r="20" spans="2:20" ht="54.95" customHeight="1" x14ac:dyDescent="0.15">
      <c r="B20" s="110">
        <v>8</v>
      </c>
      <c r="C20" s="348"/>
      <c r="D20" s="158"/>
      <c r="E20" s="111"/>
      <c r="F20" s="182"/>
      <c r="G20" s="133"/>
      <c r="H20" s="138"/>
      <c r="I20" s="108"/>
      <c r="J20" s="140"/>
      <c r="K20" s="142"/>
      <c r="L20" s="345"/>
      <c r="M20" s="109"/>
      <c r="N20" s="122">
        <f t="shared" si="3"/>
        <v>0</v>
      </c>
      <c r="O20" s="177"/>
      <c r="P20" s="131"/>
      <c r="Q20" s="179">
        <f t="shared" si="1"/>
        <v>0</v>
      </c>
      <c r="R20" s="124"/>
      <c r="S20" s="342"/>
      <c r="T20" s="39">
        <f t="shared" si="2"/>
        <v>0</v>
      </c>
    </row>
    <row r="21" spans="2:20" ht="54.95" customHeight="1" x14ac:dyDescent="0.15">
      <c r="B21" s="110">
        <v>9</v>
      </c>
      <c r="C21" s="348"/>
      <c r="D21" s="158"/>
      <c r="E21" s="111"/>
      <c r="F21" s="182"/>
      <c r="G21" s="133"/>
      <c r="H21" s="138"/>
      <c r="I21" s="108"/>
      <c r="J21" s="140"/>
      <c r="K21" s="142"/>
      <c r="L21" s="345"/>
      <c r="M21" s="109"/>
      <c r="N21" s="122">
        <f t="shared" si="3"/>
        <v>0</v>
      </c>
      <c r="O21" s="177"/>
      <c r="P21" s="131"/>
      <c r="Q21" s="179">
        <f t="shared" si="1"/>
        <v>0</v>
      </c>
      <c r="R21" s="124"/>
      <c r="S21" s="342"/>
      <c r="T21" s="39">
        <f t="shared" si="2"/>
        <v>0</v>
      </c>
    </row>
    <row r="22" spans="2:20" ht="54.95" customHeight="1" x14ac:dyDescent="0.15">
      <c r="B22" s="110">
        <v>10</v>
      </c>
      <c r="C22" s="348"/>
      <c r="D22" s="158"/>
      <c r="E22" s="111"/>
      <c r="F22" s="182"/>
      <c r="G22" s="133"/>
      <c r="H22" s="138"/>
      <c r="I22" s="108"/>
      <c r="J22" s="140"/>
      <c r="K22" s="142"/>
      <c r="L22" s="345"/>
      <c r="M22" s="109"/>
      <c r="N22" s="122">
        <f t="shared" si="3"/>
        <v>0</v>
      </c>
      <c r="O22" s="177"/>
      <c r="P22" s="131"/>
      <c r="Q22" s="179">
        <f t="shared" si="1"/>
        <v>0</v>
      </c>
      <c r="R22" s="124"/>
      <c r="S22" s="342"/>
      <c r="T22" s="39">
        <f t="shared" si="2"/>
        <v>0</v>
      </c>
    </row>
    <row r="23" spans="2:20" ht="54.95" customHeight="1" x14ac:dyDescent="0.15">
      <c r="B23" s="110">
        <v>11</v>
      </c>
      <c r="C23" s="348"/>
      <c r="D23" s="158"/>
      <c r="E23" s="111"/>
      <c r="F23" s="182"/>
      <c r="G23" s="133"/>
      <c r="H23" s="138"/>
      <c r="I23" s="108"/>
      <c r="J23" s="140"/>
      <c r="K23" s="142"/>
      <c r="L23" s="345"/>
      <c r="M23" s="109"/>
      <c r="N23" s="122">
        <f t="shared" si="3"/>
        <v>0</v>
      </c>
      <c r="O23" s="177"/>
      <c r="P23" s="131"/>
      <c r="Q23" s="179">
        <f t="shared" si="1"/>
        <v>0</v>
      </c>
      <c r="R23" s="124"/>
      <c r="S23" s="342"/>
      <c r="T23" s="39">
        <f t="shared" si="2"/>
        <v>0</v>
      </c>
    </row>
    <row r="24" spans="2:20" ht="54.95" customHeight="1" x14ac:dyDescent="0.15">
      <c r="B24" s="110">
        <v>12</v>
      </c>
      <c r="C24" s="348"/>
      <c r="D24" s="158"/>
      <c r="E24" s="111"/>
      <c r="F24" s="182"/>
      <c r="G24" s="133"/>
      <c r="H24" s="138"/>
      <c r="I24" s="108"/>
      <c r="J24" s="140"/>
      <c r="K24" s="142"/>
      <c r="L24" s="345"/>
      <c r="M24" s="109"/>
      <c r="N24" s="122">
        <f t="shared" si="3"/>
        <v>0</v>
      </c>
      <c r="O24" s="177"/>
      <c r="P24" s="131"/>
      <c r="Q24" s="179">
        <f t="shared" si="1"/>
        <v>0</v>
      </c>
      <c r="R24" s="124"/>
      <c r="S24" s="342"/>
      <c r="T24" s="39">
        <f t="shared" si="2"/>
        <v>0</v>
      </c>
    </row>
    <row r="25" spans="2:20" ht="54.95" customHeight="1" x14ac:dyDescent="0.15">
      <c r="B25" s="110">
        <v>13</v>
      </c>
      <c r="C25" s="348"/>
      <c r="D25" s="158"/>
      <c r="E25" s="111"/>
      <c r="F25" s="182"/>
      <c r="G25" s="133"/>
      <c r="H25" s="138"/>
      <c r="I25" s="108"/>
      <c r="J25" s="140"/>
      <c r="K25" s="142"/>
      <c r="L25" s="345"/>
      <c r="M25" s="109"/>
      <c r="N25" s="122">
        <f t="shared" si="3"/>
        <v>0</v>
      </c>
      <c r="O25" s="177"/>
      <c r="P25" s="131"/>
      <c r="Q25" s="179">
        <f t="shared" si="1"/>
        <v>0</v>
      </c>
      <c r="R25" s="124"/>
      <c r="S25" s="342"/>
      <c r="T25" s="39">
        <f t="shared" si="2"/>
        <v>0</v>
      </c>
    </row>
    <row r="26" spans="2:20" ht="54.95" customHeight="1" x14ac:dyDescent="0.15">
      <c r="B26" s="110">
        <v>14</v>
      </c>
      <c r="C26" s="348"/>
      <c r="D26" s="158"/>
      <c r="E26" s="111"/>
      <c r="F26" s="182"/>
      <c r="G26" s="133"/>
      <c r="H26" s="138"/>
      <c r="I26" s="108"/>
      <c r="J26" s="140"/>
      <c r="K26" s="142"/>
      <c r="L26" s="345"/>
      <c r="M26" s="109"/>
      <c r="N26" s="122">
        <f t="shared" si="3"/>
        <v>0</v>
      </c>
      <c r="O26" s="177"/>
      <c r="P26" s="131"/>
      <c r="Q26" s="179">
        <f t="shared" si="1"/>
        <v>0</v>
      </c>
      <c r="R26" s="124"/>
      <c r="S26" s="342"/>
      <c r="T26" s="1">
        <f t="shared" si="2"/>
        <v>0</v>
      </c>
    </row>
    <row r="27" spans="2:20" ht="54.95" customHeight="1" x14ac:dyDescent="0.15">
      <c r="B27" s="110">
        <v>15</v>
      </c>
      <c r="C27" s="348"/>
      <c r="D27" s="158"/>
      <c r="E27" s="111"/>
      <c r="F27" s="182"/>
      <c r="G27" s="133"/>
      <c r="H27" s="138"/>
      <c r="I27" s="108"/>
      <c r="J27" s="140"/>
      <c r="K27" s="142"/>
      <c r="L27" s="345"/>
      <c r="M27" s="109"/>
      <c r="N27" s="122">
        <f t="shared" si="3"/>
        <v>0</v>
      </c>
      <c r="O27" s="177"/>
      <c r="P27" s="131"/>
      <c r="Q27" s="179">
        <f t="shared" si="1"/>
        <v>0</v>
      </c>
      <c r="R27" s="124"/>
      <c r="S27" s="342"/>
      <c r="T27" s="1">
        <f t="shared" si="2"/>
        <v>0</v>
      </c>
    </row>
    <row r="28" spans="2:20" ht="54.95" customHeight="1" x14ac:dyDescent="0.15">
      <c r="B28" s="110">
        <v>16</v>
      </c>
      <c r="C28" s="348"/>
      <c r="D28" s="158"/>
      <c r="E28" s="111"/>
      <c r="F28" s="182"/>
      <c r="G28" s="133"/>
      <c r="H28" s="138"/>
      <c r="I28" s="108"/>
      <c r="J28" s="140"/>
      <c r="K28" s="142"/>
      <c r="L28" s="345"/>
      <c r="M28" s="109"/>
      <c r="N28" s="122">
        <f t="shared" si="3"/>
        <v>0</v>
      </c>
      <c r="O28" s="177"/>
      <c r="P28" s="131"/>
      <c r="Q28" s="179">
        <f t="shared" si="1"/>
        <v>0</v>
      </c>
      <c r="R28" s="124"/>
      <c r="S28" s="342"/>
      <c r="T28" s="1">
        <f t="shared" si="2"/>
        <v>0</v>
      </c>
    </row>
    <row r="29" spans="2:20" ht="54.95" customHeight="1" x14ac:dyDescent="0.15">
      <c r="B29" s="110">
        <v>17</v>
      </c>
      <c r="C29" s="348"/>
      <c r="D29" s="158"/>
      <c r="E29" s="111"/>
      <c r="F29" s="182"/>
      <c r="G29" s="133"/>
      <c r="H29" s="138"/>
      <c r="I29" s="108"/>
      <c r="J29" s="140"/>
      <c r="K29" s="142"/>
      <c r="L29" s="345"/>
      <c r="M29" s="109"/>
      <c r="N29" s="122">
        <f t="shared" si="3"/>
        <v>0</v>
      </c>
      <c r="O29" s="177"/>
      <c r="P29" s="131"/>
      <c r="Q29" s="179">
        <f t="shared" si="1"/>
        <v>0</v>
      </c>
      <c r="R29" s="124"/>
      <c r="S29" s="342"/>
      <c r="T29" s="1">
        <f t="shared" si="2"/>
        <v>0</v>
      </c>
    </row>
    <row r="30" spans="2:20" ht="54.95" customHeight="1" x14ac:dyDescent="0.15">
      <c r="B30" s="110">
        <v>18</v>
      </c>
      <c r="C30" s="348"/>
      <c r="D30" s="158"/>
      <c r="E30" s="111"/>
      <c r="F30" s="182"/>
      <c r="G30" s="133"/>
      <c r="H30" s="138"/>
      <c r="I30" s="108"/>
      <c r="J30" s="140"/>
      <c r="K30" s="142"/>
      <c r="L30" s="345"/>
      <c r="M30" s="109"/>
      <c r="N30" s="122">
        <f t="shared" si="3"/>
        <v>0</v>
      </c>
      <c r="O30" s="177"/>
      <c r="P30" s="131"/>
      <c r="Q30" s="179">
        <f t="shared" si="1"/>
        <v>0</v>
      </c>
      <c r="R30" s="124"/>
      <c r="S30" s="342"/>
      <c r="T30" s="1">
        <f t="shared" si="2"/>
        <v>0</v>
      </c>
    </row>
    <row r="31" spans="2:20" ht="54.95" customHeight="1" x14ac:dyDescent="0.15">
      <c r="B31" s="110">
        <v>19</v>
      </c>
      <c r="C31" s="348"/>
      <c r="D31" s="158"/>
      <c r="E31" s="111"/>
      <c r="F31" s="182"/>
      <c r="G31" s="133"/>
      <c r="H31" s="138"/>
      <c r="I31" s="108"/>
      <c r="J31" s="140"/>
      <c r="K31" s="142"/>
      <c r="L31" s="345"/>
      <c r="M31" s="109"/>
      <c r="N31" s="122">
        <f t="shared" si="3"/>
        <v>0</v>
      </c>
      <c r="O31" s="177"/>
      <c r="P31" s="131"/>
      <c r="Q31" s="179">
        <f t="shared" si="1"/>
        <v>0</v>
      </c>
      <c r="R31" s="124"/>
      <c r="S31" s="342"/>
      <c r="T31" s="1">
        <f t="shared" si="2"/>
        <v>0</v>
      </c>
    </row>
    <row r="32" spans="2:20" ht="54.95" customHeight="1" x14ac:dyDescent="0.15">
      <c r="B32" s="110">
        <v>20</v>
      </c>
      <c r="C32" s="348"/>
      <c r="D32" s="158"/>
      <c r="E32" s="111"/>
      <c r="F32" s="182"/>
      <c r="G32" s="133"/>
      <c r="H32" s="138"/>
      <c r="I32" s="108"/>
      <c r="J32" s="140"/>
      <c r="K32" s="142"/>
      <c r="L32" s="345"/>
      <c r="M32" s="109"/>
      <c r="N32" s="122">
        <f t="shared" si="3"/>
        <v>0</v>
      </c>
      <c r="O32" s="177"/>
      <c r="P32" s="131"/>
      <c r="Q32" s="179">
        <f t="shared" si="1"/>
        <v>0</v>
      </c>
      <c r="R32" s="124"/>
      <c r="S32" s="342"/>
      <c r="T32" s="1">
        <f t="shared" si="2"/>
        <v>0</v>
      </c>
    </row>
    <row r="33" spans="2:20" ht="54.95" customHeight="1" x14ac:dyDescent="0.15">
      <c r="B33" s="110">
        <v>21</v>
      </c>
      <c r="C33" s="348"/>
      <c r="D33" s="158"/>
      <c r="E33" s="111"/>
      <c r="F33" s="182"/>
      <c r="G33" s="133"/>
      <c r="H33" s="138"/>
      <c r="I33" s="108"/>
      <c r="J33" s="140"/>
      <c r="K33" s="142"/>
      <c r="L33" s="345"/>
      <c r="M33" s="109"/>
      <c r="N33" s="122">
        <f t="shared" si="3"/>
        <v>0</v>
      </c>
      <c r="O33" s="177"/>
      <c r="P33" s="131"/>
      <c r="Q33" s="179">
        <f t="shared" si="1"/>
        <v>0</v>
      </c>
      <c r="R33" s="124"/>
      <c r="S33" s="342"/>
      <c r="T33" s="1">
        <f t="shared" si="2"/>
        <v>0</v>
      </c>
    </row>
    <row r="34" spans="2:20" ht="54.95" customHeight="1" x14ac:dyDescent="0.15">
      <c r="B34" s="110">
        <v>22</v>
      </c>
      <c r="C34" s="348"/>
      <c r="D34" s="158"/>
      <c r="E34" s="111"/>
      <c r="F34" s="182"/>
      <c r="G34" s="133"/>
      <c r="H34" s="138"/>
      <c r="I34" s="108"/>
      <c r="J34" s="140"/>
      <c r="K34" s="142"/>
      <c r="L34" s="345"/>
      <c r="M34" s="109"/>
      <c r="N34" s="122">
        <f t="shared" si="3"/>
        <v>0</v>
      </c>
      <c r="O34" s="177"/>
      <c r="P34" s="131"/>
      <c r="Q34" s="179">
        <f t="shared" si="1"/>
        <v>0</v>
      </c>
      <c r="R34" s="124"/>
      <c r="S34" s="342"/>
      <c r="T34" s="1">
        <f t="shared" si="2"/>
        <v>0</v>
      </c>
    </row>
    <row r="35" spans="2:20" ht="54.95" customHeight="1" x14ac:dyDescent="0.15">
      <c r="B35" s="110">
        <v>23</v>
      </c>
      <c r="C35" s="348"/>
      <c r="D35" s="158"/>
      <c r="E35" s="111"/>
      <c r="F35" s="182"/>
      <c r="G35" s="133"/>
      <c r="H35" s="138"/>
      <c r="I35" s="108"/>
      <c r="J35" s="140"/>
      <c r="K35" s="142"/>
      <c r="L35" s="345"/>
      <c r="M35" s="109"/>
      <c r="N35" s="122">
        <f t="shared" si="3"/>
        <v>0</v>
      </c>
      <c r="O35" s="177"/>
      <c r="P35" s="131"/>
      <c r="Q35" s="179">
        <f t="shared" si="1"/>
        <v>0</v>
      </c>
      <c r="R35" s="124"/>
      <c r="S35" s="342"/>
      <c r="T35" s="1">
        <f t="shared" si="2"/>
        <v>0</v>
      </c>
    </row>
    <row r="36" spans="2:20" ht="54.95" customHeight="1" x14ac:dyDescent="0.15">
      <c r="B36" s="110">
        <v>24</v>
      </c>
      <c r="C36" s="348"/>
      <c r="D36" s="158"/>
      <c r="E36" s="111"/>
      <c r="F36" s="182"/>
      <c r="G36" s="133"/>
      <c r="H36" s="138"/>
      <c r="I36" s="108"/>
      <c r="J36" s="140"/>
      <c r="K36" s="142"/>
      <c r="L36" s="345"/>
      <c r="M36" s="109"/>
      <c r="N36" s="122">
        <f t="shared" si="3"/>
        <v>0</v>
      </c>
      <c r="O36" s="177"/>
      <c r="P36" s="131"/>
      <c r="Q36" s="179">
        <f t="shared" si="1"/>
        <v>0</v>
      </c>
      <c r="R36" s="124"/>
      <c r="S36" s="342"/>
      <c r="T36" s="1">
        <f t="shared" si="2"/>
        <v>0</v>
      </c>
    </row>
    <row r="37" spans="2:20" ht="54.95" customHeight="1" thickBot="1" x14ac:dyDescent="0.2">
      <c r="B37" s="112">
        <v>25</v>
      </c>
      <c r="C37" s="349"/>
      <c r="D37" s="159"/>
      <c r="E37" s="113"/>
      <c r="F37" s="183"/>
      <c r="G37" s="135"/>
      <c r="H37" s="139"/>
      <c r="I37" s="114"/>
      <c r="J37" s="141"/>
      <c r="K37" s="143"/>
      <c r="L37" s="346"/>
      <c r="M37" s="115"/>
      <c r="N37" s="123">
        <f t="shared" si="3"/>
        <v>0</v>
      </c>
      <c r="O37" s="178"/>
      <c r="P37" s="132"/>
      <c r="Q37" s="180">
        <f t="shared" si="1"/>
        <v>0</v>
      </c>
      <c r="R37" s="125"/>
      <c r="S37" s="343"/>
      <c r="T37" s="39">
        <f t="shared" si="2"/>
        <v>0</v>
      </c>
    </row>
    <row r="38" spans="2:20" ht="54.95" customHeight="1" thickTop="1" x14ac:dyDescent="0.15">
      <c r="B38" s="78"/>
      <c r="C38" s="78"/>
      <c r="D38" s="116"/>
      <c r="E38" s="117"/>
      <c r="F38" s="116"/>
      <c r="G38" s="117"/>
      <c r="H38" s="117"/>
      <c r="I38" s="118"/>
      <c r="J38" s="78"/>
      <c r="K38" s="78"/>
      <c r="L38" s="192" t="s">
        <v>82</v>
      </c>
      <c r="M38" s="160">
        <f>SUMIF(I13:I37,I42,M13:M37)</f>
        <v>0</v>
      </c>
      <c r="N38" s="161">
        <f>SUMIF(I13:I37,I42,N13:N37)</f>
        <v>0</v>
      </c>
      <c r="O38" s="162" t="s">
        <v>84</v>
      </c>
      <c r="P38" s="163">
        <f>SUMIF(I13:I37,I42,P13:P37)</f>
        <v>0</v>
      </c>
      <c r="Q38" s="164">
        <f>ROUNDDOWN(SUMIF(I13:I37,I42,Q13:Q37),-2)</f>
        <v>0</v>
      </c>
      <c r="R38" s="165"/>
      <c r="S38" s="166"/>
      <c r="T38" s="39"/>
    </row>
    <row r="39" spans="2:20" ht="54.95" customHeight="1" thickBot="1" x14ac:dyDescent="0.2">
      <c r="B39" s="78"/>
      <c r="C39" s="78"/>
      <c r="D39" s="116"/>
      <c r="E39" s="117"/>
      <c r="F39" s="116"/>
      <c r="G39" s="117"/>
      <c r="H39" s="117"/>
      <c r="I39" s="118"/>
      <c r="J39" s="78"/>
      <c r="K39" s="78"/>
      <c r="L39" s="193" t="s">
        <v>83</v>
      </c>
      <c r="M39" s="160">
        <f>SUMIF(I13:I37,I43,M13:M37)</f>
        <v>0</v>
      </c>
      <c r="N39" s="161">
        <f>SUMIF(I13:I37,I43,N13:N37)</f>
        <v>0</v>
      </c>
      <c r="O39" s="167" t="s">
        <v>84</v>
      </c>
      <c r="P39" s="168">
        <f>SUMIF(I13:I37,I43,P13:P37)</f>
        <v>0</v>
      </c>
      <c r="Q39" s="169">
        <f>ROUNDDOWN(SUMIF(I13:I37,I43,Q13:Q37),-2)</f>
        <v>0</v>
      </c>
      <c r="R39" s="170"/>
      <c r="S39" s="171"/>
      <c r="T39" s="39"/>
    </row>
    <row r="40" spans="2:20" ht="54.95" customHeight="1" thickBot="1" x14ac:dyDescent="0.2">
      <c r="B40" s="119"/>
      <c r="C40" s="119"/>
      <c r="D40" s="119"/>
      <c r="E40" s="119"/>
      <c r="F40" s="119"/>
      <c r="G40" s="119"/>
      <c r="H40" s="119"/>
      <c r="I40" s="119"/>
      <c r="J40" s="119"/>
      <c r="K40" s="119"/>
      <c r="L40" s="194" t="s">
        <v>22</v>
      </c>
      <c r="M40" s="172">
        <f>SUM(M38:M39)</f>
        <v>0</v>
      </c>
      <c r="N40" s="173">
        <f>SUM(N38:N39)</f>
        <v>0</v>
      </c>
      <c r="O40" s="174" t="s">
        <v>84</v>
      </c>
      <c r="P40" s="175">
        <f>SUM(P38:P39)</f>
        <v>0</v>
      </c>
      <c r="Q40" s="176">
        <f>SUM(Q38:Q39)</f>
        <v>0</v>
      </c>
      <c r="R40" s="291" t="s">
        <v>88</v>
      </c>
      <c r="S40" s="292"/>
      <c r="T40" s="39">
        <f>ROUNDDOWN(P40*0.35,0)</f>
        <v>0</v>
      </c>
    </row>
    <row r="41" spans="2:20" x14ac:dyDescent="0.15">
      <c r="B41" s="120"/>
      <c r="C41" s="120"/>
      <c r="D41" s="120"/>
      <c r="E41" s="120"/>
      <c r="F41" s="120"/>
      <c r="G41" s="120"/>
      <c r="H41" s="120"/>
      <c r="I41" s="120"/>
      <c r="J41" s="120"/>
      <c r="K41" s="120"/>
      <c r="L41" s="121"/>
      <c r="M41" s="120"/>
      <c r="N41" s="3"/>
      <c r="R41" s="1"/>
      <c r="T41" s="39">
        <f t="shared" ref="T41:T42" si="4">ROUNDDOWN(P41*0.35,0)</f>
        <v>0</v>
      </c>
    </row>
    <row r="42" spans="2:20" ht="40.15" customHeight="1" x14ac:dyDescent="0.15">
      <c r="I42" s="39" t="s">
        <v>39</v>
      </c>
      <c r="J42" s="39"/>
      <c r="K42" s="39"/>
      <c r="L42" s="39" t="s">
        <v>12</v>
      </c>
      <c r="M42" s="40"/>
      <c r="N42" s="39"/>
      <c r="O42" s="150" t="s">
        <v>92</v>
      </c>
      <c r="P42" s="81">
        <f>SUMIF(I13:I37,I42,P13:P37)</f>
        <v>0</v>
      </c>
      <c r="Q42" s="81">
        <f>SUMIF(I13:I37,I42,Q13:Q37)</f>
        <v>0</v>
      </c>
      <c r="T42" s="39">
        <f t="shared" si="4"/>
        <v>0</v>
      </c>
    </row>
    <row r="43" spans="2:20" ht="40.15" customHeight="1" x14ac:dyDescent="0.15">
      <c r="I43" s="39" t="s">
        <v>41</v>
      </c>
      <c r="J43" s="39"/>
      <c r="K43" s="39"/>
      <c r="L43" s="39" t="s">
        <v>13</v>
      </c>
      <c r="M43" s="40"/>
      <c r="N43" s="39"/>
      <c r="O43" s="150" t="s">
        <v>93</v>
      </c>
      <c r="P43" s="81">
        <f>SUMIF(I13:I37,I43,P13:P37)</f>
        <v>0</v>
      </c>
      <c r="Q43" s="81">
        <f>SUMIF(I13:I37,I43,Q13:Q37)</f>
        <v>0</v>
      </c>
      <c r="T43" s="39">
        <f>ROUNDDOWN(P43*0.35,0)</f>
        <v>0</v>
      </c>
    </row>
    <row r="44" spans="2:20" ht="40.15" customHeight="1" x14ac:dyDescent="0.15">
      <c r="T44" s="39">
        <f t="shared" ref="T44" si="5">ROUNDDOWN(P44*0.35,-2)</f>
        <v>0</v>
      </c>
    </row>
  </sheetData>
  <sheetProtection algorithmName="SHA-512" hashValue="BS1Aqg5ab46h4DoBlA6Z3q/iCCBanXNCsll2i6w28WNOcfQ0fw//Su+23XDyBh1aXkj9LJ9/dWoqaeAz3dMVtw==" saltValue="/6U8wdLtF+Mt6OhiacwClw==" spinCount="100000" sheet="1" objects="1" scenarios="1"/>
  <mergeCells count="23">
    <mergeCell ref="R40:S40"/>
    <mergeCell ref="S10:S12"/>
    <mergeCell ref="B8:Q8"/>
    <mergeCell ref="B9:Q9"/>
    <mergeCell ref="B10:B12"/>
    <mergeCell ref="C10:E10"/>
    <mergeCell ref="F10:F12"/>
    <mergeCell ref="G10:G12"/>
    <mergeCell ref="H10:H12"/>
    <mergeCell ref="I10:I12"/>
    <mergeCell ref="L10:L12"/>
    <mergeCell ref="M10:M12"/>
    <mergeCell ref="O10:O12"/>
    <mergeCell ref="R10:R12"/>
    <mergeCell ref="C11:C12"/>
    <mergeCell ref="L7:O7"/>
    <mergeCell ref="N11:N12"/>
    <mergeCell ref="P11:P12"/>
    <mergeCell ref="E11:E12"/>
    <mergeCell ref="D11:D12"/>
    <mergeCell ref="J10:K10"/>
    <mergeCell ref="J11:J12"/>
    <mergeCell ref="K11:K12"/>
  </mergeCells>
  <phoneticPr fontId="2"/>
  <dataValidations count="6">
    <dataValidation showDropDown="1" showInputMessage="1" showErrorMessage="1" sqref="N13:N39" xr:uid="{00000000-0002-0000-0100-000000000000}"/>
    <dataValidation type="list" allowBlank="1" showInputMessage="1" showErrorMessage="1" sqref="I38:I39 I13:I37" xr:uid="{00000000-0002-0000-0100-000002000000}">
      <formula1>"一般枠,島しょ枠"</formula1>
    </dataValidation>
    <dataValidation showInputMessage="1" showErrorMessage="1" sqref="O38:O39" xr:uid="{00000000-0002-0000-0100-000003000000}"/>
    <dataValidation type="list" allowBlank="1" showInputMessage="1" showErrorMessage="1" sqref="M13:M37" xr:uid="{00000000-0002-0000-0100-000004000000}">
      <formula1>"0,1,2,3,4,5"</formula1>
    </dataValidation>
    <dataValidation type="list" allowBlank="1" showInputMessage="1" showErrorMessage="1" sqref="R13:R39" xr:uid="{CAC36F5F-AD87-4A76-B859-4A4C4D4CA99C}">
      <formula1>"65歳以上,基礎疾患,高齢者等の同行者"</formula1>
    </dataValidation>
    <dataValidation type="list" showInputMessage="1" showErrorMessage="1" sqref="O13:O37" xr:uid="{EBFBF9A0-F5F4-45FE-8CFC-5D0C84DA61E9}">
      <formula1>$O$42:$O$44</formula1>
    </dataValidation>
  </dataValidations>
  <printOptions horizontalCentered="1"/>
  <pageMargins left="0.19685039370078741" right="0.19685039370078741" top="0.39370078740157483" bottom="0.27559055118110237" header="0.31496062992125984" footer="0.31496062992125984"/>
  <pageSetup paperSize="9" scale="2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S46"/>
  <sheetViews>
    <sheetView showGridLines="0" showZeros="0" tabSelected="1" view="pageBreakPreview" topLeftCell="A12" zoomScale="20" zoomScaleNormal="40" zoomScaleSheetLayoutView="20" workbookViewId="0">
      <selection activeCell="K14" sqref="K14"/>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20.5" style="1" customWidth="1"/>
    <col min="8" max="8" width="22.375" style="1" customWidth="1"/>
    <col min="9" max="9" width="16.625" style="1" customWidth="1"/>
    <col min="10" max="10" width="22.125" style="1" customWidth="1"/>
    <col min="11" max="11" width="46.5" style="1" customWidth="1"/>
    <col min="12" max="12" width="13.375" style="2" customWidth="1"/>
    <col min="13" max="13" width="32.625" style="1" customWidth="1"/>
    <col min="14" max="14" width="16.125" style="24" customWidth="1"/>
    <col min="15" max="15" width="40.75" style="3" customWidth="1"/>
    <col min="16" max="16" width="51" style="3" customWidth="1"/>
    <col min="17" max="17" width="41.5" style="3" customWidth="1"/>
    <col min="18" max="18" width="27" style="1" customWidth="1"/>
    <col min="19" max="19" width="16.25" style="1" customWidth="1"/>
    <col min="20" max="16384" width="9" style="1"/>
  </cols>
  <sheetData>
    <row r="1" spans="2:19" ht="126" customHeight="1" x14ac:dyDescent="0.15"/>
    <row r="2" spans="2:19" ht="36" customHeight="1" x14ac:dyDescent="0.15">
      <c r="B2" s="30" t="s">
        <v>26</v>
      </c>
      <c r="C2" s="25"/>
      <c r="D2" s="25"/>
      <c r="E2" s="25"/>
      <c r="F2" s="25"/>
      <c r="G2" s="25"/>
      <c r="H2" s="25"/>
      <c r="I2" s="25"/>
      <c r="J2" s="25"/>
      <c r="K2" s="25"/>
      <c r="L2" s="26"/>
      <c r="M2" s="27"/>
      <c r="N2" s="28"/>
      <c r="O2" s="29"/>
      <c r="P2" s="29"/>
      <c r="Q2" s="29"/>
      <c r="R2" s="38"/>
    </row>
    <row r="3" spans="2:19" ht="39.950000000000003" customHeight="1" x14ac:dyDescent="0.15">
      <c r="B3" s="54" t="s">
        <v>96</v>
      </c>
      <c r="C3" s="55"/>
      <c r="D3" s="55"/>
      <c r="E3" s="55"/>
      <c r="F3" s="55"/>
      <c r="G3" s="55"/>
      <c r="H3" s="55"/>
      <c r="I3" s="55"/>
      <c r="J3" s="55"/>
      <c r="K3" s="55"/>
      <c r="L3" s="55"/>
      <c r="M3" s="55"/>
      <c r="N3" s="55"/>
      <c r="O3" s="32"/>
      <c r="P3" s="32"/>
      <c r="Q3" s="32"/>
    </row>
    <row r="4" spans="2:19" ht="39.950000000000003" customHeight="1" x14ac:dyDescent="0.15">
      <c r="B4" s="54" t="s">
        <v>32</v>
      </c>
      <c r="C4" s="55"/>
      <c r="D4" s="55"/>
      <c r="E4" s="55"/>
      <c r="F4" s="55"/>
      <c r="G4" s="55"/>
      <c r="H4" s="55"/>
      <c r="I4" s="55"/>
      <c r="J4" s="55"/>
      <c r="K4" s="55"/>
      <c r="L4" s="55"/>
      <c r="M4" s="55"/>
      <c r="N4" s="55"/>
      <c r="O4" s="32"/>
      <c r="P4" s="32"/>
      <c r="Q4" s="32"/>
    </row>
    <row r="5" spans="2:19" ht="39.950000000000003" customHeight="1" x14ac:dyDescent="0.15">
      <c r="B5" s="54" t="s">
        <v>48</v>
      </c>
      <c r="C5" s="55"/>
      <c r="D5" s="55"/>
      <c r="E5" s="55"/>
      <c r="F5" s="55"/>
      <c r="G5" s="55"/>
      <c r="H5" s="55"/>
      <c r="I5" s="55"/>
      <c r="J5" s="55"/>
      <c r="K5" s="55"/>
      <c r="L5" s="55"/>
      <c r="M5" s="55"/>
      <c r="N5" s="55"/>
      <c r="O5" s="32"/>
      <c r="P5" s="32"/>
      <c r="Q5" s="33"/>
    </row>
    <row r="6" spans="2:19" ht="39.950000000000003" customHeight="1" x14ac:dyDescent="0.15">
      <c r="B6" s="56" t="s">
        <v>52</v>
      </c>
      <c r="C6" s="56"/>
      <c r="D6" s="56"/>
      <c r="E6" s="56"/>
      <c r="F6" s="56"/>
      <c r="G6" s="56"/>
      <c r="H6" s="56"/>
      <c r="I6" s="56"/>
      <c r="J6" s="56"/>
      <c r="K6" s="56"/>
      <c r="L6" s="56"/>
      <c r="M6" s="56"/>
      <c r="N6" s="57"/>
      <c r="O6" s="152" t="s">
        <v>94</v>
      </c>
      <c r="P6" s="155"/>
      <c r="Q6" s="154"/>
    </row>
    <row r="7" spans="2:19" ht="45" customHeight="1" x14ac:dyDescent="0.15">
      <c r="B7" s="58"/>
      <c r="C7" s="58"/>
      <c r="D7" s="59"/>
      <c r="E7" s="59"/>
      <c r="F7" s="59"/>
      <c r="G7" s="59"/>
      <c r="H7" s="59"/>
      <c r="I7" s="59"/>
      <c r="J7" s="59"/>
      <c r="K7" s="276" t="s">
        <v>54</v>
      </c>
      <c r="L7" s="276"/>
      <c r="M7" s="276"/>
      <c r="N7" s="276"/>
      <c r="O7" s="152" t="s">
        <v>95</v>
      </c>
      <c r="P7" s="155"/>
      <c r="Q7" s="153"/>
    </row>
    <row r="8" spans="2:19" ht="15" customHeight="1" x14ac:dyDescent="0.15">
      <c r="B8" s="296"/>
      <c r="C8" s="296"/>
      <c r="D8" s="296"/>
      <c r="E8" s="296"/>
      <c r="F8" s="296"/>
      <c r="G8" s="296"/>
      <c r="H8" s="296"/>
      <c r="I8" s="296"/>
      <c r="J8" s="296"/>
      <c r="K8" s="296"/>
      <c r="L8" s="296"/>
      <c r="M8" s="296"/>
      <c r="N8" s="296"/>
      <c r="O8" s="296"/>
      <c r="P8" s="296"/>
      <c r="Q8" s="5"/>
    </row>
    <row r="9" spans="2:19" ht="19.5" customHeight="1" thickBot="1" x14ac:dyDescent="0.2">
      <c r="B9" s="297"/>
      <c r="C9" s="296"/>
      <c r="D9" s="296"/>
      <c r="E9" s="296"/>
      <c r="F9" s="296"/>
      <c r="G9" s="296"/>
      <c r="H9" s="296"/>
      <c r="I9" s="296"/>
      <c r="J9" s="296"/>
      <c r="K9" s="296"/>
      <c r="L9" s="296"/>
      <c r="M9" s="296"/>
      <c r="N9" s="296"/>
      <c r="O9" s="296"/>
      <c r="P9" s="296"/>
      <c r="Q9" s="4"/>
    </row>
    <row r="10" spans="2:19" ht="57.75" customHeight="1" thickBot="1" x14ac:dyDescent="0.2">
      <c r="B10" s="298" t="s">
        <v>1</v>
      </c>
      <c r="C10" s="301" t="s">
        <v>53</v>
      </c>
      <c r="D10" s="302"/>
      <c r="E10" s="303"/>
      <c r="F10" s="304" t="s">
        <v>30</v>
      </c>
      <c r="G10" s="307" t="s">
        <v>60</v>
      </c>
      <c r="H10" s="310" t="s">
        <v>86</v>
      </c>
      <c r="I10" s="313" t="s">
        <v>23</v>
      </c>
      <c r="J10" s="332" t="s">
        <v>56</v>
      </c>
      <c r="K10" s="335" t="s">
        <v>50</v>
      </c>
      <c r="L10" s="319" t="s">
        <v>35</v>
      </c>
      <c r="M10" s="79" t="s">
        <v>28</v>
      </c>
      <c r="N10" s="338" t="s">
        <v>24</v>
      </c>
      <c r="O10" s="80" t="s">
        <v>49</v>
      </c>
      <c r="P10" s="34" t="s">
        <v>29</v>
      </c>
      <c r="Q10" s="325" t="s">
        <v>51</v>
      </c>
      <c r="R10" s="293" t="s">
        <v>21</v>
      </c>
    </row>
    <row r="11" spans="2:19" ht="57.75" customHeight="1" x14ac:dyDescent="0.15">
      <c r="B11" s="299"/>
      <c r="C11" s="328" t="s">
        <v>20</v>
      </c>
      <c r="D11" s="283" t="s">
        <v>19</v>
      </c>
      <c r="E11" s="281" t="s">
        <v>18</v>
      </c>
      <c r="F11" s="305"/>
      <c r="G11" s="308"/>
      <c r="H11" s="311"/>
      <c r="I11" s="314"/>
      <c r="J11" s="333"/>
      <c r="K11" s="336"/>
      <c r="L11" s="320"/>
      <c r="M11" s="277" t="s">
        <v>27</v>
      </c>
      <c r="N11" s="339"/>
      <c r="O11" s="279" t="s">
        <v>47</v>
      </c>
      <c r="P11" s="34" t="s">
        <v>55</v>
      </c>
      <c r="Q11" s="326"/>
      <c r="R11" s="294"/>
    </row>
    <row r="12" spans="2:19" ht="105" customHeight="1" thickBot="1" x14ac:dyDescent="0.2">
      <c r="B12" s="300"/>
      <c r="C12" s="329"/>
      <c r="D12" s="284"/>
      <c r="E12" s="282"/>
      <c r="F12" s="306"/>
      <c r="G12" s="309"/>
      <c r="H12" s="312"/>
      <c r="I12" s="315"/>
      <c r="J12" s="334"/>
      <c r="K12" s="337"/>
      <c r="L12" s="321"/>
      <c r="M12" s="278"/>
      <c r="N12" s="340"/>
      <c r="O12" s="280"/>
      <c r="P12" s="82" t="s">
        <v>89</v>
      </c>
      <c r="Q12" s="327"/>
      <c r="R12" s="295"/>
    </row>
    <row r="13" spans="2:19" ht="54.95" customHeight="1" thickTop="1" x14ac:dyDescent="0.15">
      <c r="B13" s="35">
        <v>1</v>
      </c>
      <c r="C13" s="347"/>
      <c r="D13" s="157"/>
      <c r="E13" s="107"/>
      <c r="F13" s="181"/>
      <c r="G13" s="129"/>
      <c r="H13" s="128"/>
      <c r="I13" s="108"/>
      <c r="J13" s="126"/>
      <c r="K13" s="344"/>
      <c r="L13" s="109"/>
      <c r="M13" s="122">
        <f>SUM(L13)*2500</f>
        <v>0</v>
      </c>
      <c r="N13" s="177"/>
      <c r="O13" s="130"/>
      <c r="P13" s="144">
        <f>MIN(S13,M13)</f>
        <v>0</v>
      </c>
      <c r="Q13" s="124"/>
      <c r="R13" s="341"/>
      <c r="S13" s="39">
        <f>ROUNDDOWN(O13*0.35,0)</f>
        <v>0</v>
      </c>
    </row>
    <row r="14" spans="2:19" ht="54.95" customHeight="1" x14ac:dyDescent="0.15">
      <c r="B14" s="36">
        <v>2</v>
      </c>
      <c r="C14" s="348"/>
      <c r="D14" s="158"/>
      <c r="E14" s="111"/>
      <c r="F14" s="182"/>
      <c r="G14" s="133"/>
      <c r="H14" s="134"/>
      <c r="I14" s="108"/>
      <c r="J14" s="140"/>
      <c r="K14" s="345"/>
      <c r="L14" s="109"/>
      <c r="M14" s="122">
        <f>SUM(L14)*2500</f>
        <v>0</v>
      </c>
      <c r="N14" s="177"/>
      <c r="O14" s="131"/>
      <c r="P14" s="144">
        <f t="shared" ref="P14:P37" si="0">MIN(S14,M14)</f>
        <v>0</v>
      </c>
      <c r="Q14" s="124"/>
      <c r="R14" s="342"/>
      <c r="S14" s="39">
        <f t="shared" ref="S14:S44" si="1">ROUNDDOWN(O14*0.35,0)</f>
        <v>0</v>
      </c>
    </row>
    <row r="15" spans="2:19" ht="54.95" customHeight="1" x14ac:dyDescent="0.15">
      <c r="B15" s="36">
        <v>3</v>
      </c>
      <c r="C15" s="348"/>
      <c r="D15" s="158"/>
      <c r="E15" s="111"/>
      <c r="F15" s="182"/>
      <c r="G15" s="133"/>
      <c r="H15" s="134"/>
      <c r="I15" s="108"/>
      <c r="J15" s="140"/>
      <c r="K15" s="345"/>
      <c r="L15" s="109"/>
      <c r="M15" s="122">
        <f t="shared" ref="M15:M38" si="2">SUM(L15)*2500</f>
        <v>0</v>
      </c>
      <c r="N15" s="177"/>
      <c r="O15" s="131"/>
      <c r="P15" s="144">
        <f t="shared" si="0"/>
        <v>0</v>
      </c>
      <c r="Q15" s="124"/>
      <c r="R15" s="342"/>
      <c r="S15" s="39">
        <f t="shared" si="1"/>
        <v>0</v>
      </c>
    </row>
    <row r="16" spans="2:19" ht="54.95" customHeight="1" x14ac:dyDescent="0.15">
      <c r="B16" s="36">
        <v>4</v>
      </c>
      <c r="C16" s="348"/>
      <c r="D16" s="158"/>
      <c r="E16" s="111"/>
      <c r="F16" s="182"/>
      <c r="G16" s="133"/>
      <c r="H16" s="134"/>
      <c r="I16" s="108"/>
      <c r="J16" s="140"/>
      <c r="K16" s="345"/>
      <c r="L16" s="109"/>
      <c r="M16" s="122">
        <f t="shared" si="2"/>
        <v>0</v>
      </c>
      <c r="N16" s="177"/>
      <c r="O16" s="131"/>
      <c r="P16" s="144">
        <f t="shared" si="0"/>
        <v>0</v>
      </c>
      <c r="Q16" s="124"/>
      <c r="R16" s="342"/>
      <c r="S16" s="39">
        <f t="shared" si="1"/>
        <v>0</v>
      </c>
    </row>
    <row r="17" spans="2:19" ht="54.95" customHeight="1" x14ac:dyDescent="0.15">
      <c r="B17" s="36">
        <v>5</v>
      </c>
      <c r="C17" s="348"/>
      <c r="D17" s="158"/>
      <c r="E17" s="111"/>
      <c r="F17" s="182"/>
      <c r="G17" s="133"/>
      <c r="H17" s="134"/>
      <c r="I17" s="108"/>
      <c r="J17" s="140"/>
      <c r="K17" s="345"/>
      <c r="L17" s="109"/>
      <c r="M17" s="122">
        <f t="shared" si="2"/>
        <v>0</v>
      </c>
      <c r="N17" s="177"/>
      <c r="O17" s="131"/>
      <c r="P17" s="144">
        <f t="shared" si="0"/>
        <v>0</v>
      </c>
      <c r="Q17" s="124"/>
      <c r="R17" s="342"/>
      <c r="S17" s="39">
        <f t="shared" si="1"/>
        <v>0</v>
      </c>
    </row>
    <row r="18" spans="2:19" ht="54.95" customHeight="1" x14ac:dyDescent="0.15">
      <c r="B18" s="36">
        <v>6</v>
      </c>
      <c r="C18" s="348"/>
      <c r="D18" s="158"/>
      <c r="E18" s="111"/>
      <c r="F18" s="182"/>
      <c r="G18" s="133"/>
      <c r="H18" s="134"/>
      <c r="I18" s="108"/>
      <c r="J18" s="140"/>
      <c r="K18" s="345"/>
      <c r="L18" s="109"/>
      <c r="M18" s="122">
        <f t="shared" si="2"/>
        <v>0</v>
      </c>
      <c r="N18" s="177"/>
      <c r="O18" s="131"/>
      <c r="P18" s="144">
        <f t="shared" si="0"/>
        <v>0</v>
      </c>
      <c r="Q18" s="124"/>
      <c r="R18" s="342"/>
      <c r="S18" s="39">
        <f t="shared" si="1"/>
        <v>0</v>
      </c>
    </row>
    <row r="19" spans="2:19" ht="54.95" customHeight="1" x14ac:dyDescent="0.15">
      <c r="B19" s="36">
        <v>7</v>
      </c>
      <c r="C19" s="348"/>
      <c r="D19" s="158"/>
      <c r="E19" s="111"/>
      <c r="F19" s="182"/>
      <c r="G19" s="133"/>
      <c r="H19" s="134"/>
      <c r="I19" s="108"/>
      <c r="J19" s="140"/>
      <c r="K19" s="345"/>
      <c r="L19" s="109"/>
      <c r="M19" s="122">
        <f t="shared" si="2"/>
        <v>0</v>
      </c>
      <c r="N19" s="177"/>
      <c r="O19" s="131"/>
      <c r="P19" s="144">
        <f t="shared" si="0"/>
        <v>0</v>
      </c>
      <c r="Q19" s="124"/>
      <c r="R19" s="342"/>
      <c r="S19" s="39">
        <f t="shared" si="1"/>
        <v>0</v>
      </c>
    </row>
    <row r="20" spans="2:19" ht="54.95" customHeight="1" x14ac:dyDescent="0.15">
      <c r="B20" s="36">
        <v>8</v>
      </c>
      <c r="C20" s="348"/>
      <c r="D20" s="158"/>
      <c r="E20" s="111"/>
      <c r="F20" s="182"/>
      <c r="G20" s="133"/>
      <c r="H20" s="134"/>
      <c r="I20" s="108"/>
      <c r="J20" s="140"/>
      <c r="K20" s="345"/>
      <c r="L20" s="109"/>
      <c r="M20" s="122">
        <f t="shared" si="2"/>
        <v>0</v>
      </c>
      <c r="N20" s="177"/>
      <c r="O20" s="131"/>
      <c r="P20" s="144">
        <f t="shared" si="0"/>
        <v>0</v>
      </c>
      <c r="Q20" s="124"/>
      <c r="R20" s="342"/>
      <c r="S20" s="39">
        <f t="shared" si="1"/>
        <v>0</v>
      </c>
    </row>
    <row r="21" spans="2:19" ht="54.95" customHeight="1" x14ac:dyDescent="0.15">
      <c r="B21" s="36">
        <v>9</v>
      </c>
      <c r="C21" s="348"/>
      <c r="D21" s="158"/>
      <c r="E21" s="111"/>
      <c r="F21" s="182"/>
      <c r="G21" s="133"/>
      <c r="H21" s="134"/>
      <c r="I21" s="108"/>
      <c r="J21" s="140"/>
      <c r="K21" s="345"/>
      <c r="L21" s="109"/>
      <c r="M21" s="122">
        <f t="shared" si="2"/>
        <v>0</v>
      </c>
      <c r="N21" s="177"/>
      <c r="O21" s="131"/>
      <c r="P21" s="144">
        <f t="shared" si="0"/>
        <v>0</v>
      </c>
      <c r="Q21" s="124"/>
      <c r="R21" s="342"/>
      <c r="S21" s="39">
        <f t="shared" si="1"/>
        <v>0</v>
      </c>
    </row>
    <row r="22" spans="2:19" ht="54.95" customHeight="1" x14ac:dyDescent="0.15">
      <c r="B22" s="36">
        <v>10</v>
      </c>
      <c r="C22" s="348"/>
      <c r="D22" s="158"/>
      <c r="E22" s="111"/>
      <c r="F22" s="182"/>
      <c r="G22" s="133"/>
      <c r="H22" s="134"/>
      <c r="I22" s="108"/>
      <c r="J22" s="140"/>
      <c r="K22" s="345"/>
      <c r="L22" s="109"/>
      <c r="M22" s="122">
        <f t="shared" si="2"/>
        <v>0</v>
      </c>
      <c r="N22" s="177"/>
      <c r="O22" s="131"/>
      <c r="P22" s="144">
        <f t="shared" si="0"/>
        <v>0</v>
      </c>
      <c r="Q22" s="124"/>
      <c r="R22" s="342"/>
      <c r="S22" s="39">
        <f t="shared" si="1"/>
        <v>0</v>
      </c>
    </row>
    <row r="23" spans="2:19" ht="54.95" customHeight="1" x14ac:dyDescent="0.15">
      <c r="B23" s="36">
        <v>11</v>
      </c>
      <c r="C23" s="348"/>
      <c r="D23" s="158"/>
      <c r="E23" s="111"/>
      <c r="F23" s="182"/>
      <c r="G23" s="133"/>
      <c r="H23" s="134"/>
      <c r="I23" s="108"/>
      <c r="J23" s="140"/>
      <c r="K23" s="345"/>
      <c r="L23" s="109"/>
      <c r="M23" s="122">
        <f t="shared" si="2"/>
        <v>0</v>
      </c>
      <c r="N23" s="177"/>
      <c r="O23" s="131"/>
      <c r="P23" s="144">
        <f t="shared" si="0"/>
        <v>0</v>
      </c>
      <c r="Q23" s="124"/>
      <c r="R23" s="342"/>
      <c r="S23" s="39">
        <f t="shared" si="1"/>
        <v>0</v>
      </c>
    </row>
    <row r="24" spans="2:19" ht="54.95" customHeight="1" x14ac:dyDescent="0.15">
      <c r="B24" s="36">
        <v>12</v>
      </c>
      <c r="C24" s="348"/>
      <c r="D24" s="158"/>
      <c r="E24" s="111"/>
      <c r="F24" s="182"/>
      <c r="G24" s="133"/>
      <c r="H24" s="134"/>
      <c r="I24" s="108"/>
      <c r="J24" s="140"/>
      <c r="K24" s="345"/>
      <c r="L24" s="109"/>
      <c r="M24" s="122">
        <f t="shared" si="2"/>
        <v>0</v>
      </c>
      <c r="N24" s="177"/>
      <c r="O24" s="131"/>
      <c r="P24" s="144">
        <f t="shared" si="0"/>
        <v>0</v>
      </c>
      <c r="Q24" s="124"/>
      <c r="R24" s="342"/>
      <c r="S24" s="39">
        <f t="shared" si="1"/>
        <v>0</v>
      </c>
    </row>
    <row r="25" spans="2:19" ht="54.95" customHeight="1" x14ac:dyDescent="0.15">
      <c r="B25" s="36">
        <v>13</v>
      </c>
      <c r="C25" s="348"/>
      <c r="D25" s="158"/>
      <c r="E25" s="111"/>
      <c r="F25" s="182"/>
      <c r="G25" s="133"/>
      <c r="H25" s="134"/>
      <c r="I25" s="108"/>
      <c r="J25" s="140"/>
      <c r="K25" s="345"/>
      <c r="L25" s="109"/>
      <c r="M25" s="122">
        <f t="shared" si="2"/>
        <v>0</v>
      </c>
      <c r="N25" s="177"/>
      <c r="O25" s="131"/>
      <c r="P25" s="144">
        <f t="shared" si="0"/>
        <v>0</v>
      </c>
      <c r="Q25" s="124"/>
      <c r="R25" s="342"/>
      <c r="S25" s="39">
        <f t="shared" si="1"/>
        <v>0</v>
      </c>
    </row>
    <row r="26" spans="2:19" ht="54.95" customHeight="1" x14ac:dyDescent="0.15">
      <c r="B26" s="36">
        <v>14</v>
      </c>
      <c r="C26" s="348"/>
      <c r="D26" s="158"/>
      <c r="E26" s="111"/>
      <c r="F26" s="182"/>
      <c r="G26" s="133"/>
      <c r="H26" s="134"/>
      <c r="I26" s="108"/>
      <c r="J26" s="140"/>
      <c r="K26" s="345"/>
      <c r="L26" s="109"/>
      <c r="M26" s="122">
        <f t="shared" si="2"/>
        <v>0</v>
      </c>
      <c r="N26" s="177"/>
      <c r="O26" s="131"/>
      <c r="P26" s="144">
        <f t="shared" si="0"/>
        <v>0</v>
      </c>
      <c r="Q26" s="124"/>
      <c r="R26" s="342"/>
      <c r="S26" s="39">
        <f t="shared" si="1"/>
        <v>0</v>
      </c>
    </row>
    <row r="27" spans="2:19" ht="54.95" customHeight="1" x14ac:dyDescent="0.15">
      <c r="B27" s="36">
        <v>15</v>
      </c>
      <c r="C27" s="348"/>
      <c r="D27" s="158"/>
      <c r="E27" s="111"/>
      <c r="F27" s="182"/>
      <c r="G27" s="133"/>
      <c r="H27" s="134"/>
      <c r="I27" s="108"/>
      <c r="J27" s="140"/>
      <c r="K27" s="345"/>
      <c r="L27" s="109"/>
      <c r="M27" s="122">
        <f t="shared" si="2"/>
        <v>0</v>
      </c>
      <c r="N27" s="177"/>
      <c r="O27" s="131"/>
      <c r="P27" s="144">
        <f t="shared" si="0"/>
        <v>0</v>
      </c>
      <c r="Q27" s="124"/>
      <c r="R27" s="342"/>
      <c r="S27" s="39">
        <f t="shared" si="1"/>
        <v>0</v>
      </c>
    </row>
    <row r="28" spans="2:19" ht="54.95" customHeight="1" x14ac:dyDescent="0.15">
      <c r="B28" s="36">
        <v>16</v>
      </c>
      <c r="C28" s="348"/>
      <c r="D28" s="158"/>
      <c r="E28" s="111"/>
      <c r="F28" s="182"/>
      <c r="G28" s="133"/>
      <c r="H28" s="134"/>
      <c r="I28" s="108"/>
      <c r="J28" s="140"/>
      <c r="K28" s="345"/>
      <c r="L28" s="109"/>
      <c r="M28" s="122">
        <f t="shared" si="2"/>
        <v>0</v>
      </c>
      <c r="N28" s="177"/>
      <c r="O28" s="131"/>
      <c r="P28" s="144">
        <f t="shared" si="0"/>
        <v>0</v>
      </c>
      <c r="Q28" s="124"/>
      <c r="R28" s="342"/>
      <c r="S28" s="39">
        <f t="shared" si="1"/>
        <v>0</v>
      </c>
    </row>
    <row r="29" spans="2:19" ht="54.95" customHeight="1" x14ac:dyDescent="0.15">
      <c r="B29" s="36">
        <v>17</v>
      </c>
      <c r="C29" s="348"/>
      <c r="D29" s="158"/>
      <c r="E29" s="111"/>
      <c r="F29" s="182"/>
      <c r="G29" s="133"/>
      <c r="H29" s="134"/>
      <c r="I29" s="108"/>
      <c r="J29" s="140"/>
      <c r="K29" s="345"/>
      <c r="L29" s="109"/>
      <c r="M29" s="122">
        <f t="shared" si="2"/>
        <v>0</v>
      </c>
      <c r="N29" s="177"/>
      <c r="O29" s="131"/>
      <c r="P29" s="144">
        <f t="shared" si="0"/>
        <v>0</v>
      </c>
      <c r="Q29" s="124"/>
      <c r="R29" s="342"/>
      <c r="S29" s="39">
        <f t="shared" si="1"/>
        <v>0</v>
      </c>
    </row>
    <row r="30" spans="2:19" ht="54.95" customHeight="1" x14ac:dyDescent="0.15">
      <c r="B30" s="36">
        <v>18</v>
      </c>
      <c r="C30" s="348"/>
      <c r="D30" s="158"/>
      <c r="E30" s="111"/>
      <c r="F30" s="182"/>
      <c r="G30" s="133"/>
      <c r="H30" s="134"/>
      <c r="I30" s="108"/>
      <c r="J30" s="140"/>
      <c r="K30" s="345"/>
      <c r="L30" s="109"/>
      <c r="M30" s="122">
        <f t="shared" si="2"/>
        <v>0</v>
      </c>
      <c r="N30" s="177"/>
      <c r="O30" s="131"/>
      <c r="P30" s="144">
        <f t="shared" si="0"/>
        <v>0</v>
      </c>
      <c r="Q30" s="124"/>
      <c r="R30" s="342"/>
      <c r="S30" s="39">
        <f t="shared" si="1"/>
        <v>0</v>
      </c>
    </row>
    <row r="31" spans="2:19" ht="54.95" customHeight="1" x14ac:dyDescent="0.15">
      <c r="B31" s="36">
        <v>19</v>
      </c>
      <c r="C31" s="348"/>
      <c r="D31" s="158"/>
      <c r="E31" s="111"/>
      <c r="F31" s="182"/>
      <c r="G31" s="133"/>
      <c r="H31" s="134"/>
      <c r="I31" s="108"/>
      <c r="J31" s="140"/>
      <c r="K31" s="345"/>
      <c r="L31" s="109"/>
      <c r="M31" s="122">
        <f t="shared" si="2"/>
        <v>0</v>
      </c>
      <c r="N31" s="177"/>
      <c r="O31" s="131"/>
      <c r="P31" s="144">
        <f t="shared" si="0"/>
        <v>0</v>
      </c>
      <c r="Q31" s="124"/>
      <c r="R31" s="342"/>
      <c r="S31" s="39">
        <f t="shared" si="1"/>
        <v>0</v>
      </c>
    </row>
    <row r="32" spans="2:19" ht="54.95" customHeight="1" x14ac:dyDescent="0.15">
      <c r="B32" s="36">
        <v>20</v>
      </c>
      <c r="C32" s="348"/>
      <c r="D32" s="158"/>
      <c r="E32" s="111"/>
      <c r="F32" s="182"/>
      <c r="G32" s="133"/>
      <c r="H32" s="134"/>
      <c r="I32" s="108"/>
      <c r="J32" s="140"/>
      <c r="K32" s="345"/>
      <c r="L32" s="109"/>
      <c r="M32" s="122">
        <f t="shared" si="2"/>
        <v>0</v>
      </c>
      <c r="N32" s="177"/>
      <c r="O32" s="131"/>
      <c r="P32" s="144">
        <f t="shared" si="0"/>
        <v>0</v>
      </c>
      <c r="Q32" s="124"/>
      <c r="R32" s="342"/>
      <c r="S32" s="39">
        <f t="shared" si="1"/>
        <v>0</v>
      </c>
    </row>
    <row r="33" spans="2:19" ht="54.95" customHeight="1" x14ac:dyDescent="0.15">
      <c r="B33" s="36">
        <v>21</v>
      </c>
      <c r="C33" s="348"/>
      <c r="D33" s="158"/>
      <c r="E33" s="111"/>
      <c r="F33" s="182"/>
      <c r="G33" s="133"/>
      <c r="H33" s="134"/>
      <c r="I33" s="108"/>
      <c r="J33" s="140"/>
      <c r="K33" s="345"/>
      <c r="L33" s="109"/>
      <c r="M33" s="122">
        <f t="shared" si="2"/>
        <v>0</v>
      </c>
      <c r="N33" s="177"/>
      <c r="O33" s="131"/>
      <c r="P33" s="144">
        <f t="shared" si="0"/>
        <v>0</v>
      </c>
      <c r="Q33" s="124"/>
      <c r="R33" s="342"/>
      <c r="S33" s="39">
        <f t="shared" si="1"/>
        <v>0</v>
      </c>
    </row>
    <row r="34" spans="2:19" ht="54.95" customHeight="1" x14ac:dyDescent="0.15">
      <c r="B34" s="36">
        <v>22</v>
      </c>
      <c r="C34" s="348"/>
      <c r="D34" s="158"/>
      <c r="E34" s="111"/>
      <c r="F34" s="182"/>
      <c r="G34" s="133"/>
      <c r="H34" s="134"/>
      <c r="I34" s="108"/>
      <c r="J34" s="140"/>
      <c r="K34" s="345"/>
      <c r="L34" s="109"/>
      <c r="M34" s="122">
        <f t="shared" si="2"/>
        <v>0</v>
      </c>
      <c r="N34" s="177"/>
      <c r="O34" s="131"/>
      <c r="P34" s="144">
        <f t="shared" si="0"/>
        <v>0</v>
      </c>
      <c r="Q34" s="124"/>
      <c r="R34" s="342"/>
      <c r="S34" s="39">
        <f t="shared" si="1"/>
        <v>0</v>
      </c>
    </row>
    <row r="35" spans="2:19" ht="54.95" customHeight="1" x14ac:dyDescent="0.15">
      <c r="B35" s="36">
        <v>23</v>
      </c>
      <c r="C35" s="348"/>
      <c r="D35" s="158"/>
      <c r="E35" s="111"/>
      <c r="F35" s="182"/>
      <c r="G35" s="133"/>
      <c r="H35" s="134"/>
      <c r="I35" s="108"/>
      <c r="J35" s="140"/>
      <c r="K35" s="345"/>
      <c r="L35" s="109"/>
      <c r="M35" s="122">
        <f t="shared" si="2"/>
        <v>0</v>
      </c>
      <c r="N35" s="177"/>
      <c r="O35" s="131"/>
      <c r="P35" s="144">
        <f t="shared" si="0"/>
        <v>0</v>
      </c>
      <c r="Q35" s="124"/>
      <c r="R35" s="342"/>
      <c r="S35" s="39">
        <f t="shared" si="1"/>
        <v>0</v>
      </c>
    </row>
    <row r="36" spans="2:19" ht="54.95" customHeight="1" x14ac:dyDescent="0.15">
      <c r="B36" s="36">
        <v>24</v>
      </c>
      <c r="C36" s="348"/>
      <c r="D36" s="158"/>
      <c r="E36" s="111"/>
      <c r="F36" s="182"/>
      <c r="G36" s="133"/>
      <c r="H36" s="134"/>
      <c r="I36" s="108"/>
      <c r="J36" s="140"/>
      <c r="K36" s="345"/>
      <c r="L36" s="109"/>
      <c r="M36" s="122">
        <f t="shared" si="2"/>
        <v>0</v>
      </c>
      <c r="N36" s="177"/>
      <c r="O36" s="131"/>
      <c r="P36" s="144">
        <f t="shared" si="0"/>
        <v>0</v>
      </c>
      <c r="Q36" s="124"/>
      <c r="R36" s="342"/>
      <c r="S36" s="39">
        <f t="shared" si="1"/>
        <v>0</v>
      </c>
    </row>
    <row r="37" spans="2:19" ht="54.95" customHeight="1" x14ac:dyDescent="0.15">
      <c r="B37" s="36">
        <v>25</v>
      </c>
      <c r="C37" s="348"/>
      <c r="D37" s="158"/>
      <c r="E37" s="111"/>
      <c r="F37" s="182"/>
      <c r="G37" s="133"/>
      <c r="H37" s="134"/>
      <c r="I37" s="108"/>
      <c r="J37" s="140"/>
      <c r="K37" s="345"/>
      <c r="L37" s="109"/>
      <c r="M37" s="122">
        <f t="shared" si="2"/>
        <v>0</v>
      </c>
      <c r="N37" s="177"/>
      <c r="O37" s="131"/>
      <c r="P37" s="144">
        <f t="shared" si="0"/>
        <v>0</v>
      </c>
      <c r="Q37" s="124"/>
      <c r="R37" s="342"/>
      <c r="S37" s="39">
        <f t="shared" si="1"/>
        <v>0</v>
      </c>
    </row>
    <row r="38" spans="2:19" ht="54.95" customHeight="1" thickBot="1" x14ac:dyDescent="0.2">
      <c r="B38" s="37">
        <v>26</v>
      </c>
      <c r="C38" s="349"/>
      <c r="D38" s="159"/>
      <c r="E38" s="113"/>
      <c r="F38" s="183"/>
      <c r="G38" s="135"/>
      <c r="H38" s="136"/>
      <c r="I38" s="114"/>
      <c r="J38" s="141"/>
      <c r="K38" s="346"/>
      <c r="L38" s="115"/>
      <c r="M38" s="123">
        <f t="shared" si="2"/>
        <v>0</v>
      </c>
      <c r="N38" s="178"/>
      <c r="O38" s="132"/>
      <c r="P38" s="145">
        <f t="shared" ref="P38" si="3">MIN(S38,M38)</f>
        <v>0</v>
      </c>
      <c r="Q38" s="125"/>
      <c r="R38" s="343"/>
      <c r="S38" s="39">
        <f t="shared" si="1"/>
        <v>0</v>
      </c>
    </row>
    <row r="39" spans="2:19" ht="54.95" customHeight="1" thickTop="1" x14ac:dyDescent="0.15">
      <c r="B39" s="74"/>
      <c r="C39" s="74"/>
      <c r="D39" s="75"/>
      <c r="E39" s="76"/>
      <c r="F39" s="75"/>
      <c r="G39" s="76"/>
      <c r="H39" s="76"/>
      <c r="I39" s="77"/>
      <c r="J39" s="78"/>
      <c r="K39" s="195" t="s">
        <v>82</v>
      </c>
      <c r="L39" s="160">
        <f>SUMIF(I13:I38,I43,L13:L38)</f>
        <v>0</v>
      </c>
      <c r="M39" s="161">
        <f>SUMIF(I13:I38,I43,M13:M38)</f>
        <v>0</v>
      </c>
      <c r="N39" s="184" t="s">
        <v>84</v>
      </c>
      <c r="O39" s="163">
        <f>SUMIF(I13:I38,I43,O13:O38)</f>
        <v>0</v>
      </c>
      <c r="P39" s="185">
        <f>ROUNDDOWN(SUMIF(I13:I38,I43,P13:P38),-2)</f>
        <v>0</v>
      </c>
      <c r="Q39" s="165"/>
      <c r="R39" s="166"/>
      <c r="S39" s="39"/>
    </row>
    <row r="40" spans="2:19" ht="54.95" customHeight="1" thickBot="1" x14ac:dyDescent="0.2">
      <c r="B40" s="74"/>
      <c r="C40" s="74"/>
      <c r="D40" s="75"/>
      <c r="E40" s="76"/>
      <c r="F40" s="75"/>
      <c r="G40" s="76"/>
      <c r="H40" s="76"/>
      <c r="I40" s="77"/>
      <c r="J40" s="78"/>
      <c r="K40" s="196" t="s">
        <v>83</v>
      </c>
      <c r="L40" s="186">
        <f>SUMIF(I13:I38,I44,L13:L38)</f>
        <v>0</v>
      </c>
      <c r="M40" s="187">
        <f>SUMIF(I13:I38,I44,M13:M38)</f>
        <v>0</v>
      </c>
      <c r="N40" s="188" t="s">
        <v>84</v>
      </c>
      <c r="O40" s="168">
        <f>SUMIF(I13:I38,I44,O13:O38)</f>
        <v>0</v>
      </c>
      <c r="P40" s="189">
        <f>ROUNDDOWN(SUMIF(I13:I38,I44,P13:P38),-2)</f>
        <v>0</v>
      </c>
      <c r="Q40" s="170"/>
      <c r="R40" s="171"/>
      <c r="S40" s="39"/>
    </row>
    <row r="41" spans="2:19" ht="54.95" customHeight="1" thickBot="1" x14ac:dyDescent="0.2">
      <c r="B41" s="23"/>
      <c r="C41" s="23"/>
      <c r="D41" s="23"/>
      <c r="E41" s="23"/>
      <c r="F41" s="23"/>
      <c r="G41" s="23"/>
      <c r="H41" s="23"/>
      <c r="I41" s="23"/>
      <c r="J41" s="23"/>
      <c r="K41" s="197" t="s">
        <v>22</v>
      </c>
      <c r="L41" s="172">
        <f>SUM(L39:L40)</f>
        <v>0</v>
      </c>
      <c r="M41" s="173">
        <f>SUM(M39:M40)</f>
        <v>0</v>
      </c>
      <c r="N41" s="190" t="s">
        <v>84</v>
      </c>
      <c r="O41" s="175">
        <f>SUM(O39:O40)</f>
        <v>0</v>
      </c>
      <c r="P41" s="191">
        <f>SUM(P39:P40)</f>
        <v>0</v>
      </c>
      <c r="Q41" s="330" t="s">
        <v>88</v>
      </c>
      <c r="R41" s="331"/>
      <c r="S41" s="39">
        <f t="shared" si="1"/>
        <v>0</v>
      </c>
    </row>
    <row r="42" spans="2:19" x14ac:dyDescent="0.15">
      <c r="K42" s="2"/>
      <c r="L42" s="1"/>
      <c r="M42" s="3"/>
      <c r="Q42" s="1"/>
      <c r="S42" s="39">
        <f t="shared" si="1"/>
        <v>0</v>
      </c>
    </row>
    <row r="43" spans="2:19" s="39" customFormat="1" ht="40.15" customHeight="1" x14ac:dyDescent="0.15">
      <c r="I43" s="39" t="s">
        <v>38</v>
      </c>
      <c r="K43" s="39" t="s">
        <v>36</v>
      </c>
      <c r="L43" s="40"/>
      <c r="N43" s="41"/>
      <c r="O43" s="81">
        <f>SUMIF(I13:I38,I43,O13:O38)</f>
        <v>0</v>
      </c>
      <c r="P43" s="81">
        <f>SUMIF(I13:I38,I43,P13:P38)</f>
        <v>0</v>
      </c>
      <c r="Q43" s="42"/>
      <c r="S43" s="39">
        <f t="shared" si="1"/>
        <v>0</v>
      </c>
    </row>
    <row r="44" spans="2:19" s="39" customFormat="1" ht="40.15" customHeight="1" x14ac:dyDescent="0.15">
      <c r="I44" s="39" t="s">
        <v>40</v>
      </c>
      <c r="K44" s="39" t="s">
        <v>37</v>
      </c>
      <c r="L44" s="40"/>
      <c r="N44" s="41"/>
      <c r="O44" s="81">
        <f>SUMIF(I13:I38,I44,O13:O38)</f>
        <v>0</v>
      </c>
      <c r="P44" s="81">
        <f>SUMIF(I13:I38,I44,P13:P38)</f>
        <v>0</v>
      </c>
      <c r="Q44" s="42"/>
      <c r="S44" s="39">
        <f t="shared" si="1"/>
        <v>0</v>
      </c>
    </row>
    <row r="45" spans="2:19" ht="40.15" customHeight="1" x14ac:dyDescent="0.15">
      <c r="I45" s="39"/>
      <c r="J45" s="39"/>
      <c r="K45" s="39"/>
      <c r="L45" s="40"/>
      <c r="M45" s="39"/>
      <c r="N45" s="41"/>
      <c r="O45" s="42"/>
      <c r="P45" s="42"/>
    </row>
    <row r="46" spans="2:19" ht="40.15" customHeight="1" x14ac:dyDescent="0.15"/>
  </sheetData>
  <sheetProtection algorithmName="SHA-512" hashValue="uoxSGnp8JZ4/v7aoWo6EwLjCq3GUU5rWA/HUa6ruj3mdaA58YudPA59Y4c+IUJ3/FzWepwvHhwLyC8/r4romsw==" saltValue="P0+s7AxBvH//WbFcx3YO8w==" spinCount="100000" sheet="1" objects="1" scenarios="1"/>
  <mergeCells count="21">
    <mergeCell ref="Q41:R41"/>
    <mergeCell ref="C11:C12"/>
    <mergeCell ref="R10:R12"/>
    <mergeCell ref="B8:P8"/>
    <mergeCell ref="B9:P9"/>
    <mergeCell ref="B10:B12"/>
    <mergeCell ref="C10:E10"/>
    <mergeCell ref="F10:F12"/>
    <mergeCell ref="G10:G12"/>
    <mergeCell ref="H10:H12"/>
    <mergeCell ref="I10:I12"/>
    <mergeCell ref="J10:J12"/>
    <mergeCell ref="K10:K12"/>
    <mergeCell ref="L10:L12"/>
    <mergeCell ref="N10:N12"/>
    <mergeCell ref="D11:D12"/>
    <mergeCell ref="Q10:Q12"/>
    <mergeCell ref="K7:N7"/>
    <mergeCell ref="O11:O12"/>
    <mergeCell ref="M11:M12"/>
    <mergeCell ref="E11:E12"/>
  </mergeCells>
  <phoneticPr fontId="2"/>
  <dataValidations count="6">
    <dataValidation type="list" allowBlank="1" showInputMessage="1" showErrorMessage="1" sqref="L13:L38" xr:uid="{00000000-0002-0000-0200-000000000000}">
      <formula1>"1"</formula1>
    </dataValidation>
    <dataValidation showInputMessage="1" showErrorMessage="1" sqref="N39:N40" xr:uid="{00000000-0002-0000-0200-000001000000}"/>
    <dataValidation type="list" allowBlank="1" showInputMessage="1" showErrorMessage="1" sqref="I13:I40" xr:uid="{00000000-0002-0000-0200-000002000000}">
      <formula1>"一般枠,島しょ枠"</formula1>
    </dataValidation>
    <dataValidation showDropDown="1" showInputMessage="1" showErrorMessage="1" sqref="M13:M40" xr:uid="{00000000-0002-0000-0200-000004000000}"/>
    <dataValidation type="list" allowBlank="1" showInputMessage="1" showErrorMessage="1" sqref="Q13:Q40" xr:uid="{ADDA2F5B-F4C4-42F1-83F2-EC7F5D8365F9}">
      <formula1>"65歳以上,基礎疾患,その他"</formula1>
    </dataValidation>
    <dataValidation type="list" showInputMessage="1" showErrorMessage="1" sqref="N13:N38" xr:uid="{B97F977F-0F71-44F9-95AC-A8F54FF96276}">
      <formula1>"有,無"</formula1>
    </dataValidation>
  </dataValidations>
  <pageMargins left="0.19685039370078741" right="0.19685039370078741" top="0.39370078740157483" bottom="0.27559055118110237" header="0.31496062992125984" footer="0.31496062992125984"/>
  <pageSetup paperSize="9" scale="2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B3079B-2E70-435D-965E-B2DB308856A7}">
  <ds:schemaRefs>
    <ds:schemaRef ds:uri="http://schemas.microsoft.com/sharepoint/v3/contenttype/forms"/>
  </ds:schemaRefs>
</ds:datastoreItem>
</file>

<file path=customXml/itemProps3.xml><?xml version="1.0" encoding="utf-8"?>
<ds:datastoreItem xmlns:ds="http://schemas.openxmlformats.org/officeDocument/2006/customXml" ds:itemID="{9F985948-17A9-45A5-AA25-5C9F7F9E3B16}">
  <ds:schemaRefs>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6e1a94b7-7749-4ebe-aada-2ce05ab4b3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②キャンセル料報告書式</vt:lpstr>
      <vt:lpstr>③キャンセル対応表 (宿泊旅行) </vt:lpstr>
      <vt:lpstr>③キャンセル対応表 (日帰り)</vt:lpstr>
      <vt:lpstr>②キャンセル料報告書式!Print_Area</vt:lpstr>
      <vt:lpstr>'③キャンセル対応表 (宿泊旅行) '!Print_Area</vt:lpstr>
      <vt:lpstr>'③キャンセル対応表 (日帰り)'!Print_Area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BWTN6017</cp:lastModifiedBy>
  <cp:lastPrinted>2021-01-19T02:08:32Z</cp:lastPrinted>
  <dcterms:created xsi:type="dcterms:W3CDTF">2015-05-08T03:33:34Z</dcterms:created>
  <dcterms:modified xsi:type="dcterms:W3CDTF">2021-02-16T07:51:16Z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