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mc:AlternateContent xmlns:mc="http://schemas.openxmlformats.org/markup-compatibility/2006">
    <mc:Choice Requires="x15">
      <x15ac:absPath xmlns:x15ac="http://schemas.microsoft.com/office/spreadsheetml/2010/11/ac" url="\\bwtfsv1\東京中央支店\営業第五課\◆営業課\案件フォルダ\114.【松原】都内観光促進事業\★取消料見合い関連\取消見合い書類・発信文書\【もっとTOKYO】取消料見合い精算様式一式\"/>
    </mc:Choice>
  </mc:AlternateContent>
  <xr:revisionPtr revIDLastSave="0" documentId="13_ncr:1_{AE1DDE2D-8B2F-4D31-832E-90F5627B2737}" xr6:coauthVersionLast="45" xr6:coauthVersionMax="46" xr10:uidLastSave="{00000000-0000-0000-0000-000000000000}"/>
  <bookViews>
    <workbookView xWindow="-120" yWindow="-120" windowWidth="20730" windowHeight="11160" activeTab="2" xr2:uid="{00000000-000D-0000-FFFF-FFFF00000000}"/>
  </bookViews>
  <sheets>
    <sheet name="②キャンセル料報告書式" sheetId="14" r:id="rId1"/>
    <sheet name="③キャンセル対応表 (宿泊旅行) " sheetId="24" r:id="rId2"/>
    <sheet name="③キャンセル対応表 (日帰り)" sheetId="25" r:id="rId3"/>
  </sheets>
  <definedNames>
    <definedName name="_xlnm.Print_Area" localSheetId="0">②キャンセル料報告書式!$A$1:$N$47</definedName>
    <definedName name="_xlnm.Print_Area" localSheetId="1">'③キャンセル対応表 (宿泊旅行) '!$A$1:$S$42</definedName>
    <definedName name="_xlnm.Print_Area" localSheetId="2">'③キャンセル対応表 (日帰り)'!$A$1:$R$36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24" l="1"/>
  <c r="N25" i="24"/>
  <c r="N26" i="24"/>
  <c r="N27" i="24"/>
  <c r="N28" i="24"/>
  <c r="N29" i="24"/>
  <c r="P40" i="24" l="1"/>
  <c r="P39" i="24"/>
  <c r="M40" i="24"/>
  <c r="O34" i="25" l="1"/>
  <c r="H28" i="14" s="1"/>
  <c r="O33" i="25"/>
  <c r="H27" i="14" s="1"/>
  <c r="L34" i="25"/>
  <c r="L33" i="25"/>
  <c r="H26" i="14"/>
  <c r="H25" i="14"/>
  <c r="M39" i="24"/>
  <c r="M41" i="24" s="1"/>
  <c r="P41" i="24" l="1"/>
  <c r="O35" i="25"/>
  <c r="L35" i="25"/>
  <c r="S14" i="25" l="1"/>
  <c r="S15" i="25"/>
  <c r="S16" i="25"/>
  <c r="S17" i="25"/>
  <c r="S18" i="25"/>
  <c r="S19" i="25"/>
  <c r="S20" i="25"/>
  <c r="S21" i="25"/>
  <c r="S22" i="25"/>
  <c r="S23" i="25"/>
  <c r="S24" i="25"/>
  <c r="S25" i="25"/>
  <c r="S26" i="25"/>
  <c r="S27" i="25"/>
  <c r="S28" i="25"/>
  <c r="S29" i="25"/>
  <c r="S30" i="25"/>
  <c r="S31" i="25"/>
  <c r="S32" i="25"/>
  <c r="S13" i="25"/>
  <c r="T14" i="24"/>
  <c r="T15" i="24"/>
  <c r="T16" i="24"/>
  <c r="T17" i="24"/>
  <c r="T18" i="24"/>
  <c r="T19" i="24"/>
  <c r="T20" i="24"/>
  <c r="T21" i="24"/>
  <c r="T22" i="24"/>
  <c r="T23" i="24"/>
  <c r="T24" i="24"/>
  <c r="Q24" i="24" s="1"/>
  <c r="T25" i="24"/>
  <c r="Q25" i="24" s="1"/>
  <c r="T26" i="24"/>
  <c r="Q26" i="24" s="1"/>
  <c r="T27" i="24"/>
  <c r="Q27" i="24" s="1"/>
  <c r="T28" i="24"/>
  <c r="Q28" i="24" s="1"/>
  <c r="T29" i="24"/>
  <c r="Q29" i="24" s="1"/>
  <c r="T30" i="24"/>
  <c r="T31" i="24"/>
  <c r="T32" i="24"/>
  <c r="T33" i="24"/>
  <c r="T34" i="24"/>
  <c r="T35" i="24"/>
  <c r="T36" i="24"/>
  <c r="T37" i="24"/>
  <c r="T38" i="24"/>
  <c r="T13" i="24"/>
  <c r="T45" i="24" l="1"/>
  <c r="T42" i="24"/>
  <c r="T9" i="24"/>
  <c r="T8" i="24"/>
  <c r="T7" i="24"/>
  <c r="T6" i="24"/>
  <c r="T5" i="24"/>
  <c r="T4" i="24"/>
  <c r="T3" i="24"/>
  <c r="T2" i="24"/>
  <c r="T1" i="24"/>
  <c r="N15" i="24"/>
  <c r="M32" i="25" l="1"/>
  <c r="M15" i="25"/>
  <c r="M16" i="25"/>
  <c r="M17" i="25"/>
  <c r="M18" i="25"/>
  <c r="M19" i="25"/>
  <c r="M20" i="25"/>
  <c r="M21" i="25"/>
  <c r="M22" i="25"/>
  <c r="M23" i="25"/>
  <c r="M24" i="25"/>
  <c r="M25" i="25"/>
  <c r="M26" i="25"/>
  <c r="M27" i="25"/>
  <c r="M28" i="25"/>
  <c r="M29" i="25"/>
  <c r="M30" i="25"/>
  <c r="M31" i="25"/>
  <c r="M14" i="25"/>
  <c r="M34" i="25" s="1"/>
  <c r="O38" i="25"/>
  <c r="O37" i="25"/>
  <c r="P44" i="24"/>
  <c r="P43" i="24"/>
  <c r="M13" i="25"/>
  <c r="M33" i="25" s="1"/>
  <c r="P31" i="25"/>
  <c r="P30" i="25"/>
  <c r="P28" i="25"/>
  <c r="P14" i="25"/>
  <c r="T41" i="24"/>
  <c r="N38" i="24"/>
  <c r="Q38" i="24" s="1"/>
  <c r="N37" i="24"/>
  <c r="N36" i="24"/>
  <c r="N35" i="24"/>
  <c r="Q35" i="24" s="1"/>
  <c r="N34" i="24"/>
  <c r="Q34" i="24" s="1"/>
  <c r="N33" i="24"/>
  <c r="N32" i="24"/>
  <c r="Q32" i="24" s="1"/>
  <c r="N31" i="24"/>
  <c r="Q31" i="24" s="1"/>
  <c r="N30" i="24"/>
  <c r="Q30" i="24" s="1"/>
  <c r="N23" i="24"/>
  <c r="N22" i="24"/>
  <c r="N21" i="24"/>
  <c r="Q21" i="24" s="1"/>
  <c r="N20" i="24"/>
  <c r="Q20" i="24" s="1"/>
  <c r="N19" i="24"/>
  <c r="N18" i="24"/>
  <c r="N17" i="24"/>
  <c r="Q17" i="24" s="1"/>
  <c r="N16" i="24"/>
  <c r="Q16" i="24" s="1"/>
  <c r="Q15" i="24"/>
  <c r="N14" i="24"/>
  <c r="Q14" i="24" s="1"/>
  <c r="N13" i="24"/>
  <c r="M35" i="25" l="1"/>
  <c r="Q18" i="24"/>
  <c r="N40" i="24"/>
  <c r="Q13" i="24"/>
  <c r="N39" i="24"/>
  <c r="P29" i="25"/>
  <c r="P21" i="25"/>
  <c r="T43" i="24"/>
  <c r="T44" i="24"/>
  <c r="Q19" i="24"/>
  <c r="Q22" i="24"/>
  <c r="Q37" i="24"/>
  <c r="Q23" i="24"/>
  <c r="Q43" i="24" s="1"/>
  <c r="Q33" i="24"/>
  <c r="Q36" i="24"/>
  <c r="Q44" i="24" s="1"/>
  <c r="P32" i="25"/>
  <c r="P38" i="25"/>
  <c r="P27" i="25"/>
  <c r="P13" i="25"/>
  <c r="P33" i="25" s="1"/>
  <c r="P25" i="25"/>
  <c r="P20" i="25"/>
  <c r="P22" i="25"/>
  <c r="P15" i="25"/>
  <c r="P23" i="25"/>
  <c r="P17" i="25"/>
  <c r="P24" i="25"/>
  <c r="P18" i="25"/>
  <c r="P19" i="25"/>
  <c r="P16" i="25"/>
  <c r="P34" i="25" s="1"/>
  <c r="L28" i="14" s="1"/>
  <c r="P26" i="25"/>
  <c r="Q40" i="24" l="1"/>
  <c r="L26" i="14" s="1"/>
  <c r="N41" i="24"/>
  <c r="Q39" i="24"/>
  <c r="Q41" i="24" s="1"/>
  <c r="P35" i="25"/>
  <c r="L27" i="14"/>
  <c r="P37" i="25"/>
  <c r="L25" i="14" l="1"/>
  <c r="L29" i="14" s="1"/>
  <c r="C20" i="14" s="1"/>
</calcChain>
</file>

<file path=xl/sharedStrings.xml><?xml version="1.0" encoding="utf-8"?>
<sst xmlns="http://schemas.openxmlformats.org/spreadsheetml/2006/main" count="144" uniqueCount="96">
  <si>
    <t>泊数</t>
    <rPh sb="0" eb="1">
      <t>ハク</t>
    </rPh>
    <rPh sb="1" eb="2">
      <t>スウ</t>
    </rPh>
    <phoneticPr fontId="2"/>
  </si>
  <si>
    <t>Ｎｏ</t>
    <phoneticPr fontId="2"/>
  </si>
  <si>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</si>
  <si>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</si>
  <si>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</si>
  <si>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</si>
  <si>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</si>
  <si>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</si>
  <si>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</si>
  <si>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</si>
  <si>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</si>
  <si>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</si>
  <si>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</si>
  <si>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</si>
  <si>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</si>
  <si>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</si>
  <si>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</si>
  <si>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</si>
  <si>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</si>
  <si>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</si>
  <si>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</si>
  <si>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</si>
  <si>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</si>
  <si>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</si>
  <si>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</si>
  <si>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</si>
  <si>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</si>
  <si>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</si>
  <si>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</si>
  <si>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</si>
  <si>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</si>
  <si>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</si>
  <si>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</si>
  <si>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</si>
  <si>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・100円未満は切り捨て
・助成前代金の35%且つ以下の
限度額を上限とする
・宿泊：最大5,000円まで
・日帰り：最大2,500円まで</t>
    <rPh sb="23" eb="24">
      <t>カ</t>
    </rPh>
    <rPh sb="25" eb="27">
      <t>イカ</t>
    </rPh>
    <rPh sb="29" eb="31">
      <t>ゲンド</t>
    </rPh>
    <rPh sb="31" eb="32">
      <t>ガク</t>
    </rPh>
    <rPh sb="33" eb="35">
      <t>ジョウゲン</t>
    </rPh>
    <phoneticPr fontId="2"/>
  </si>
  <si>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</si>
  <si>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</si>
  <si>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</si>
  <si>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</si>
  <si>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</si>
  <si>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</si>
  <si>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</si>
  <si>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</si>
  <si>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</si>
  <si>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</si>
  <si>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</si>
  <si>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</si>
  <si>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</si>
  <si>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</si>
  <si>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</si>
  <si>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旅行催行日
（出発日）
12/18～27</t>
    <rPh sb="0" eb="2">
      <t>リョコウ</t>
    </rPh>
    <rPh sb="2" eb="4">
      <t>サイコウ</t>
    </rPh>
    <rPh sb="4" eb="5">
      <t>ヒ</t>
    </rPh>
    <rPh sb="7" eb="10">
      <t>シュッパツビ</t>
    </rPh>
    <phoneticPr fontId="2"/>
  </si>
  <si>
    <t>ツアー名</t>
    <rPh sb="3" eb="4">
      <t>メイ</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</si>
  <si>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</si>
  <si>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</si>
  <si>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１２月１８日～２７日出発対象分</t>
    <rPh sb="2" eb="3">
      <t>ガツ</t>
    </rPh>
    <rPh sb="5" eb="6">
      <t>ニチ</t>
    </rPh>
    <rPh sb="9" eb="10">
      <t>ニチ</t>
    </rPh>
    <rPh sb="10" eb="12">
      <t>シュッパツ</t>
    </rPh>
    <rPh sb="12" eb="14">
      <t>タイショウ</t>
    </rPh>
    <rPh sb="14" eb="15">
      <t>ブン</t>
    </rPh>
    <phoneticPr fontId="2"/>
  </si>
  <si>
    <t>12/18～27までに出発する旅行</t>
    <rPh sb="11" eb="13">
      <t>シュッパツ</t>
    </rPh>
    <rPh sb="15" eb="17">
      <t>リョコウ</t>
    </rPh>
    <phoneticPr fontId="2"/>
  </si>
  <si>
    <t>キャンセル料収受について</t>
    <rPh sb="5" eb="6">
      <t>リョウ</t>
    </rPh>
    <rPh sb="6" eb="8">
      <t>シュウジュ</t>
    </rPh>
    <phoneticPr fontId="2"/>
  </si>
  <si>
    <t>旅行催行日</t>
    <rPh sb="0" eb="2">
      <t>リョコウ</t>
    </rPh>
    <rPh sb="2" eb="4">
      <t>サイコウ</t>
    </rPh>
    <rPh sb="4" eb="5">
      <t>ヒ</t>
    </rPh>
    <phoneticPr fontId="2"/>
  </si>
  <si>
    <t>帰着日</t>
    <rPh sb="0" eb="2">
      <t>キチャク</t>
    </rPh>
    <rPh sb="2" eb="3">
      <t>ビ</t>
    </rPh>
    <phoneticPr fontId="2"/>
  </si>
  <si>
    <t xml:space="preserve">
出発日
（12/18～27）</t>
    <rPh sb="1" eb="4">
      <t>シュッパツビ</t>
    </rPh>
    <phoneticPr fontId="2"/>
  </si>
  <si>
    <t>・12月28日（月）チェックアウトの旅行はこちらに該当します。</t>
    <phoneticPr fontId="2"/>
  </si>
  <si>
    <r>
      <t xml:space="preserve">予約日
</t>
    </r>
    <r>
      <rPr>
        <sz val="18"/>
        <rFont val="ＭＳ Ｐゴシック"/>
        <family val="3"/>
        <charset val="128"/>
        <scheme val="minor"/>
      </rPr>
      <t>(12/17まで)</t>
    </r>
    <phoneticPr fontId="2"/>
  </si>
  <si>
    <t>＜旅行会社・OTA＞　⇦該当に☑をお願い致します。</t>
  </si>
  <si>
    <t>記</t>
    <phoneticPr fontId="2"/>
  </si>
  <si>
    <t>⑤</t>
    <phoneticPr fontId="2"/>
  </si>
  <si>
    <t>円</t>
    <phoneticPr fontId="2"/>
  </si>
  <si>
    <t>①</t>
    <phoneticPr fontId="2"/>
  </si>
  <si>
    <t>②</t>
    <phoneticPr fontId="2"/>
  </si>
  <si>
    <t>③</t>
    <phoneticPr fontId="2"/>
  </si>
  <si>
    <t>④</t>
    <phoneticPr fontId="2"/>
  </si>
  <si>
    <t>合計（①＋②＋③＋④）</t>
    <rPh sb="0" eb="2">
      <t>ゴウケイ</t>
    </rPh>
    <phoneticPr fontId="2"/>
  </si>
  <si>
    <t>２　振込先</t>
    <phoneticPr fontId="43"/>
  </si>
  <si>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43"/>
  </si>
  <si>
    <r>
      <rPr>
        <sz val="8"/>
        <color theme="1"/>
        <rFont val="ＭＳ 明朝"/>
        <family val="1"/>
        <charset val="128"/>
      </rPr>
      <t>（フリガナ）</t>
    </r>
    <r>
      <rPr>
        <sz val="10"/>
        <color theme="1"/>
        <rFont val="ＭＳ 明朝"/>
        <family val="1"/>
        <charset val="128"/>
      </rPr>
      <t xml:space="preserve">
支店名</t>
    </r>
    <rPh sb="7" eb="10">
      <t>シテンメイ</t>
    </rPh>
    <phoneticPr fontId="43"/>
  </si>
  <si>
    <t>口座種類</t>
    <rPh sb="0" eb="2">
      <t>コウザ</t>
    </rPh>
    <rPh sb="2" eb="4">
      <t>シュルイ</t>
    </rPh>
    <phoneticPr fontId="43"/>
  </si>
  <si>
    <t>□普通 ・ □当座　（該当する方を「■」としてください。）</t>
    <phoneticPr fontId="2"/>
  </si>
  <si>
    <t>金融機関コード</t>
    <rPh sb="0" eb="2">
      <t>キンユウ</t>
    </rPh>
    <rPh sb="2" eb="4">
      <t>キカン</t>
    </rPh>
    <phoneticPr fontId="43"/>
  </si>
  <si>
    <t>支店コード</t>
    <rPh sb="0" eb="2">
      <t>シテン</t>
    </rPh>
    <phoneticPr fontId="43"/>
  </si>
  <si>
    <t>口座番号</t>
    <rPh sb="0" eb="2">
      <t>コウザ</t>
    </rPh>
    <rPh sb="2" eb="4">
      <t>バンゴウ</t>
    </rPh>
    <phoneticPr fontId="43"/>
  </si>
  <si>
    <t>口座名義</t>
    <rPh sb="0" eb="2">
      <t>コウザ</t>
    </rPh>
    <rPh sb="2" eb="4">
      <t>メイギ</t>
    </rPh>
    <phoneticPr fontId="43"/>
  </si>
  <si>
    <t>（フリガナ）</t>
    <phoneticPr fontId="2"/>
  </si>
  <si>
    <t>「都内観光促進事業」令和2年12月18日～27日までに出発する旅行の取消料見合い振込依頼書兼報告書</t>
    <rPh sb="1" eb="3">
      <t>トナイ</t>
    </rPh>
    <rPh sb="3" eb="5">
      <t>カンコウ</t>
    </rPh>
    <rPh sb="5" eb="7">
      <t>ソクシン</t>
    </rPh>
    <rPh sb="7" eb="9">
      <t>ジギョウ</t>
    </rPh>
    <rPh sb="19" eb="20">
      <t>ニチ</t>
    </rPh>
    <rPh sb="23" eb="24">
      <t>ニチ</t>
    </rPh>
    <rPh sb="34" eb="36">
      <t>トリケシ</t>
    </rPh>
    <rPh sb="36" eb="37">
      <t>リョウ</t>
    </rPh>
    <rPh sb="37" eb="39">
      <t>ミア</t>
    </rPh>
    <rPh sb="40" eb="42">
      <t>フリコミ</t>
    </rPh>
    <rPh sb="42" eb="45">
      <t>イライショ</t>
    </rPh>
    <rPh sb="45" eb="46">
      <t>ケン</t>
    </rPh>
    <rPh sb="46" eb="48">
      <t>ホウコク</t>
    </rPh>
    <rPh sb="48" eb="49">
      <t>ショ</t>
    </rPh>
    <phoneticPr fontId="2"/>
  </si>
  <si>
    <t>一般枠計</t>
    <rPh sb="0" eb="2">
      <t>イッパン</t>
    </rPh>
    <rPh sb="2" eb="3">
      <t>ワク</t>
    </rPh>
    <rPh sb="3" eb="4">
      <t>ケイ</t>
    </rPh>
    <phoneticPr fontId="2"/>
  </si>
  <si>
    <t>―</t>
    <phoneticPr fontId="2"/>
  </si>
  <si>
    <t>島しょ枠計</t>
    <rPh sb="0" eb="1">
      <t>トウ</t>
    </rPh>
    <rPh sb="3" eb="4">
      <t>ワク</t>
    </rPh>
    <rPh sb="4" eb="5">
      <t>ケイ</t>
    </rPh>
    <phoneticPr fontId="2"/>
  </si>
  <si>
    <r>
      <t xml:space="preserve">取消日
</t>
    </r>
    <r>
      <rPr>
        <sz val="18"/>
        <rFont val="ＭＳ Ｐゴシック"/>
        <family val="3"/>
        <charset val="128"/>
        <scheme val="minor"/>
      </rPr>
      <t>（12/14～24）</t>
    </r>
    <rPh sb="0" eb="2">
      <t>トリケシ</t>
    </rPh>
    <phoneticPr fontId="2"/>
  </si>
  <si>
    <r>
      <t xml:space="preserve">＜上限額＞
　・助成前旅行代金の３５%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</si>
  <si>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</si>
  <si>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r>
      <t xml:space="preserve">＜上限額＞
　・助成前旅行代金の３５%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</si>
  <si>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　下記のとおり、令和2年12月18日から12月27日までに出発する「都内観光促進事業」を利用する旅行の取消に係る取消料見合いの集計報告をします。（※Goto併用商品は対象外となります。）</t>
    <rPh sb="22" eb="23">
      <t>ガツ</t>
    </rPh>
    <rPh sb="25" eb="26">
      <t>ニチ</t>
    </rPh>
    <rPh sb="59" eb="61">
      <t>ミア</t>
    </rPh>
    <rPh sb="78" eb="80">
      <t>ヘイヨウ</t>
    </rPh>
    <rPh sb="80" eb="82">
      <t>ショウヒン</t>
    </rPh>
    <rPh sb="83" eb="86">
      <t>タイショウガイ</t>
    </rPh>
    <phoneticPr fontId="2"/>
  </si>
  <si>
    <t>※振込依頼書兼報告書とともに、実績報告書【キャンセル対応表】を添付してください。</t>
    <phoneticPr fontId="43"/>
  </si>
  <si>
    <r>
      <t>　　　　</t>
    </r>
    <r>
      <rPr>
        <sz val="11"/>
        <color theme="1"/>
        <rFont val="ＭＳ 明朝"/>
        <family val="1"/>
        <charset val="128"/>
      </rPr>
      <t>令和　　年　　月　　日</t>
    </r>
    <phoneticPr fontId="2"/>
  </si>
  <si>
    <t>　事業者名：</t>
    <rPh sb="1" eb="4">
      <t>ジギョウシャ</t>
    </rPh>
    <rPh sb="4" eb="5">
      <t>メイ</t>
    </rPh>
    <phoneticPr fontId="2"/>
  </si>
  <si>
    <t>　事業者登録No.：</t>
    <rPh sb="1" eb="4">
      <t>ジギョウシャ</t>
    </rPh>
    <rPh sb="4" eb="6">
      <t>トウロク</t>
    </rPh>
    <phoneticPr fontId="2"/>
  </si>
  <si>
    <r>
      <t>・行が足りない場合は、</t>
    </r>
    <r>
      <rPr>
        <b/>
        <u/>
        <sz val="22"/>
        <color theme="1"/>
        <rFont val="BIZ UDPゴシック"/>
        <family val="3"/>
        <charset val="128"/>
      </rPr>
      <t>mtt001@jtb.com</t>
    </r>
    <r>
      <rPr>
        <b/>
        <sz val="22"/>
        <color theme="1"/>
        <rFont val="BIZ UDPゴシック"/>
        <family val="3"/>
        <charset val="128"/>
      </rPr>
      <t>までご連絡下さい。</t>
    </r>
    <rPh sb="1" eb="2">
      <t>ギョウ</t>
    </rPh>
    <rPh sb="3" eb="4">
      <t>タ</t>
    </rPh>
    <rPh sb="7" eb="9">
      <t>バアイ</t>
    </rPh>
    <rPh sb="28" eb="30">
      <t>レンラク</t>
    </rPh>
    <rPh sb="30" eb="31">
      <t>クダ</t>
    </rPh>
    <phoneticPr fontId="2"/>
  </si>
  <si>
    <r>
      <t>・12月27日（日）24時までに出発する旅行であっても、</t>
    </r>
    <r>
      <rPr>
        <b/>
        <u/>
        <sz val="20"/>
        <rFont val="BIZ UDPゴシック"/>
        <family val="3"/>
        <charset val="128"/>
      </rPr>
      <t>12月28日（月）から１月11日（月）までの間の宿泊を旅行日程に含む場合は、「12月28日～１月11日出発対象分（取消料見合い50%）」として該当</t>
    </r>
    <r>
      <rPr>
        <b/>
        <sz val="20"/>
        <rFont val="BIZ UDPゴシック"/>
        <family val="3"/>
        <charset val="128"/>
      </rPr>
      <t>します。</t>
    </r>
    <rPh sb="79" eb="81">
      <t>シュッパツ</t>
    </rPh>
    <rPh sb="81" eb="83">
      <t>タイショウ</t>
    </rPh>
    <rPh sb="83" eb="84">
      <t>ブン</t>
    </rPh>
    <rPh sb="85" eb="87">
      <t>トリケシ</t>
    </rPh>
    <rPh sb="87" eb="88">
      <t>リョウ</t>
    </rPh>
    <rPh sb="88" eb="90">
      <t>ミア</t>
    </rPh>
    <rPh sb="99" eb="101">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</si>
</sst>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yyyy/m/d;@"/>
    <numFmt numFmtId="178" formatCode="#,##0_ ;[Red]\-#,##0\ "/>
  </numFmts>
  <fonts count="5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sz val="18"/>
      <color theme="1"/>
      <name val="BIZ UDPゴシック"/>
      <family val="3"/>
      <charset val="128"/>
    </font>
    <font>
      <sz val="10"/>
      <color theme="1"/>
      <name val="BIZ UDPゴシック"/>
      <family val="3"/>
      <charset val="128"/>
    </font>
    <font>
      <sz val="9"/>
      <color theme="1"/>
      <name val="BIZ UDPゴシック"/>
      <family val="3"/>
      <charset val="128"/>
    </font>
    <font>
      <sz val="9"/>
      <color rgb="FF000000"/>
      <name val="Meiryo UI"/>
      <family val="3"/>
      <charset val="128"/>
    </font>
    <font>
      <sz val="6"/>
      <name val="ＭＳ Ｐゴシック"/>
      <family val="3"/>
      <charset val="128"/>
      <scheme val="minor"/>
    </font>
    <font>
      <u/>
      <sz val="9"/>
      <color theme="1"/>
      <name val="ＭＳ 明朝"/>
      <family val="1"/>
      <charset val="128"/>
    </font>
    <font>
      <u/>
      <sz val="10"/>
      <color theme="1"/>
      <name val="ＭＳ 明朝"/>
      <family val="1"/>
      <charset val="128"/>
    </font>
    <font>
      <sz val="16"/>
      <color rgb="FFFF0000"/>
      <name val="ＭＳ Ｐゴシック"/>
      <family val="3"/>
      <charset val="128"/>
      <scheme val="minor"/>
    </font>
    <font>
      <b/>
      <sz val="18"/>
      <color rgb="FFFF0000"/>
      <name val="BIZ UDPゴシック"/>
      <family val="3"/>
      <charset val="128"/>
    </font>
    <font>
      <b/>
      <sz val="20"/>
      <color theme="1"/>
      <name val="ＭＳ Ｐゴシック"/>
      <family val="3"/>
      <charset val="128"/>
      <scheme val="minor"/>
    </font>
    <font>
      <b/>
      <u/>
      <sz val="22"/>
      <color theme="1"/>
      <name val="BIZ UDPゴシック"/>
      <family val="3"/>
      <charset val="128"/>
    </font>
    <font>
      <b/>
      <sz val="18"/>
      <name val="ＭＳ Ｐゴシック"/>
      <family val="3"/>
      <charset val="128"/>
      <scheme val="minor"/>
    </font>
    <font>
      <b/>
      <sz val="22"/>
      <name val="BIZ UDPゴシック"/>
      <family val="3"/>
      <charset val="128"/>
    </font>
    <font>
      <b/>
      <sz val="20"/>
      <name val="BIZ UDPゴシック"/>
      <family val="3"/>
      <charset val="128"/>
    </font>
    <font>
      <b/>
      <u/>
      <sz val="20"/>
      <name val="BIZ UDPゴシック"/>
      <family val="3"/>
      <charset val="128"/>
    </font>
  </fonts>
  <fills count="10">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100">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0">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9"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indent="3"/>
    </xf>
    <xf numFmtId="0" fontId="11" fillId="0" borderId="0" xfId="0" applyFont="1" applyAlignment="1">
      <alignment horizontal="left" vertical="center" indent="3"/>
    </xf>
    <xf numFmtId="0" fontId="10" fillId="0" borderId="0" xfId="0" applyFont="1" applyAlignment="1">
      <alignment horizontal="justify" vertical="center"/>
    </xf>
    <xf numFmtId="0" fontId="14" fillId="0" borderId="0" xfId="0" applyFont="1" applyAlignment="1">
      <alignment horizontal="left" vertical="center" indent="1"/>
    </xf>
    <xf numFmtId="0" fontId="10" fillId="0" borderId="0" xfId="0" applyFont="1" applyAlignment="1">
      <alignment horizontal="right" vertical="center"/>
    </xf>
    <xf numFmtId="0" fontId="19" fillId="0" borderId="0" xfId="0" applyFont="1">
      <alignment vertical="center"/>
    </xf>
    <xf numFmtId="0" fontId="3" fillId="0" borderId="0" xfId="0" applyFont="1" applyAlignment="1">
      <alignment horizontal="center" vertical="center"/>
    </xf>
    <xf numFmtId="0" fontId="10" fillId="0" borderId="0" xfId="0" applyFont="1" applyAlignment="1">
      <alignment vertical="center" wrapText="1"/>
    </xf>
    <xf numFmtId="0" fontId="10" fillId="3" borderId="57" xfId="0" applyFont="1" applyFill="1" applyBorder="1" applyAlignment="1">
      <alignment horizontal="right" vertical="center"/>
    </xf>
    <xf numFmtId="0" fontId="10" fillId="3" borderId="27" xfId="0" applyFont="1" applyFill="1" applyBorder="1" applyAlignment="1">
      <alignment horizontal="right" vertical="center"/>
    </xf>
    <xf numFmtId="0" fontId="10" fillId="0" borderId="57" xfId="0" applyFont="1" applyBorder="1" applyAlignment="1">
      <alignment horizontal="right" vertical="center"/>
    </xf>
    <xf numFmtId="0" fontId="10" fillId="0" borderId="27" xfId="0" applyFont="1" applyBorder="1" applyAlignment="1">
      <alignment horizontal="right" vertical="center"/>
    </xf>
    <xf numFmtId="0" fontId="10" fillId="0" borderId="64" xfId="0" applyFont="1" applyBorder="1" applyAlignment="1">
      <alignment horizontal="right" vertical="center"/>
    </xf>
    <xf numFmtId="0" fontId="10" fillId="3" borderId="64" xfId="0" applyFont="1" applyFill="1" applyBorder="1" applyAlignment="1">
      <alignment horizontal="right" vertical="center"/>
    </xf>
    <xf numFmtId="176" fontId="21" fillId="0" borderId="33" xfId="1" applyNumberFormat="1" applyFont="1" applyBorder="1" applyAlignment="1">
      <alignment horizontal="right" vertical="center"/>
    </xf>
    <xf numFmtId="176" fontId="21" fillId="0" borderId="42" xfId="1" applyNumberFormat="1" applyFont="1" applyBorder="1" applyAlignment="1">
      <alignment horizontal="right" vertical="center"/>
    </xf>
    <xf numFmtId="176" fontId="23" fillId="7" borderId="53" xfId="1" applyNumberFormat="1" applyFont="1" applyFill="1" applyBorder="1" applyAlignment="1">
      <alignment horizontal="center" vertical="center" wrapText="1" shrinkToFit="1"/>
    </xf>
    <xf numFmtId="176" fontId="20" fillId="4" borderId="53" xfId="1" applyNumberFormat="1" applyFont="1" applyFill="1" applyBorder="1" applyAlignment="1">
      <alignment horizontal="center" vertical="center" wrapText="1" shrinkToFit="1"/>
    </xf>
    <xf numFmtId="176" fontId="21" fillId="8" borderId="28" xfId="1" applyNumberFormat="1" applyFont="1" applyFill="1" applyBorder="1" applyAlignment="1">
      <alignment vertical="center"/>
    </xf>
    <xf numFmtId="176" fontId="21" fillId="0" borderId="24" xfId="1" applyNumberFormat="1" applyFont="1" applyBorder="1" applyAlignment="1" applyProtection="1">
      <alignment vertical="center"/>
      <protection locked="0"/>
    </xf>
    <xf numFmtId="41" fontId="23" fillId="8" borderId="53" xfId="1" applyNumberFormat="1" applyFont="1" applyFill="1" applyBorder="1" applyAlignment="1">
      <alignment horizontal="center" vertical="center" wrapText="1" shrinkToFit="1"/>
    </xf>
    <xf numFmtId="0" fontId="28" fillId="0" borderId="0" xfId="0" applyFont="1">
      <alignment vertical="center"/>
    </xf>
    <xf numFmtId="0" fontId="28" fillId="0" borderId="0" xfId="0" applyFont="1" applyAlignment="1">
      <alignment horizontal="center" vertical="center"/>
    </xf>
    <xf numFmtId="0" fontId="0" fillId="0" borderId="4" xfId="0" applyBorder="1" applyProtection="1">
      <alignment vertical="center"/>
      <protection locked="0"/>
    </xf>
    <xf numFmtId="0" fontId="0" fillId="0" borderId="0" xfId="0" applyProtection="1">
      <alignment vertical="center"/>
      <protection locked="0"/>
    </xf>
    <xf numFmtId="0" fontId="10" fillId="0" borderId="4" xfId="0" applyFont="1" applyBorder="1" applyAlignment="1" applyProtection="1">
      <alignment horizontal="right" vertical="center"/>
      <protection locked="0"/>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176" fontId="21" fillId="0" borderId="26" xfId="1" applyNumberFormat="1" applyFont="1" applyBorder="1" applyAlignment="1" applyProtection="1">
      <alignment vertical="center"/>
      <protection locked="0"/>
    </xf>
    <xf numFmtId="176" fontId="21" fillId="0" borderId="42" xfId="1" applyNumberFormat="1" applyFont="1" applyBorder="1" applyAlignment="1" applyProtection="1">
      <alignment vertical="center"/>
      <protection locked="0"/>
    </xf>
    <xf numFmtId="176" fontId="21" fillId="8" borderId="43" xfId="1" applyNumberFormat="1" applyFont="1" applyFill="1" applyBorder="1" applyAlignment="1">
      <alignment vertical="center"/>
    </xf>
    <xf numFmtId="176" fontId="10" fillId="0" borderId="4"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37" xfId="0" applyNumberFormat="1" applyFont="1" applyBorder="1" applyAlignment="1">
      <alignment horizontal="right" vertical="center"/>
    </xf>
    <xf numFmtId="176" fontId="20" fillId="4" borderId="65" xfId="1" applyNumberFormat="1" applyFont="1" applyFill="1" applyBorder="1" applyAlignment="1">
      <alignment horizontal="center" vertical="center" wrapText="1" shrinkToFit="1"/>
    </xf>
    <xf numFmtId="0" fontId="13" fillId="0" borderId="7"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0" fontId="12" fillId="0" borderId="0" xfId="0" applyFont="1">
      <alignment vertical="center"/>
    </xf>
    <xf numFmtId="0" fontId="10" fillId="0" borderId="4"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left" vertical="center"/>
      <protection locked="0"/>
    </xf>
    <xf numFmtId="0" fontId="10" fillId="0" borderId="7" xfId="0" applyFont="1" applyBorder="1" applyProtection="1">
      <alignment vertical="center"/>
      <protection locked="0"/>
    </xf>
    <xf numFmtId="0" fontId="10" fillId="0" borderId="7" xfId="0" applyFont="1" applyBorder="1">
      <alignment vertical="center"/>
    </xf>
    <xf numFmtId="0" fontId="12" fillId="0" borderId="7" xfId="0" applyFont="1" applyBorder="1">
      <alignment vertical="center"/>
    </xf>
    <xf numFmtId="0" fontId="13" fillId="0" borderId="4" xfId="0" applyFont="1" applyBorder="1" applyAlignment="1">
      <alignment horizontal="center" vertical="center" wrapText="1"/>
    </xf>
    <xf numFmtId="0" fontId="10" fillId="3" borderId="4" xfId="0" applyFont="1" applyFill="1" applyBorder="1" applyAlignment="1">
      <alignment horizontal="right" vertical="center"/>
    </xf>
    <xf numFmtId="176" fontId="10" fillId="3" borderId="4" xfId="0" applyNumberFormat="1" applyFont="1" applyFill="1" applyBorder="1" applyAlignment="1">
      <alignment horizontal="right" vertical="center"/>
    </xf>
    <xf numFmtId="0" fontId="10" fillId="3" borderId="7" xfId="0" applyFont="1" applyFill="1" applyBorder="1" applyAlignment="1">
      <alignment horizontal="right" vertical="center"/>
    </xf>
    <xf numFmtId="176" fontId="10" fillId="3" borderId="7" xfId="0" applyNumberFormat="1" applyFont="1" applyFill="1" applyBorder="1" applyAlignment="1">
      <alignment horizontal="right" vertical="center"/>
    </xf>
    <xf numFmtId="0" fontId="13" fillId="0" borderId="37" xfId="0" applyFont="1" applyBorder="1" applyAlignment="1">
      <alignment horizontal="center" vertical="center" wrapText="1"/>
    </xf>
    <xf numFmtId="0" fontId="10" fillId="3" borderId="37" xfId="0" applyFont="1" applyFill="1" applyBorder="1" applyAlignment="1">
      <alignment horizontal="right" vertical="center"/>
    </xf>
    <xf numFmtId="176" fontId="10" fillId="3" borderId="37" xfId="0" applyNumberFormat="1" applyFont="1" applyFill="1" applyBorder="1" applyAlignment="1">
      <alignment horizontal="right" vertical="center"/>
    </xf>
    <xf numFmtId="0" fontId="10" fillId="3" borderId="85" xfId="0" applyFont="1" applyFill="1" applyBorder="1" applyAlignment="1">
      <alignment horizontal="right" vertical="center"/>
    </xf>
    <xf numFmtId="0" fontId="10" fillId="3" borderId="86" xfId="0" applyFont="1" applyFill="1" applyBorder="1" applyAlignment="1">
      <alignment horizontal="right" vertical="center"/>
    </xf>
    <xf numFmtId="176" fontId="10" fillId="3" borderId="86" xfId="0" applyNumberFormat="1" applyFont="1" applyFill="1" applyBorder="1" applyAlignment="1">
      <alignment horizontal="right" vertical="center"/>
    </xf>
    <xf numFmtId="0" fontId="10" fillId="3" borderId="87" xfId="0" applyFont="1" applyFill="1" applyBorder="1" applyAlignment="1">
      <alignment horizontal="right" vertical="center"/>
    </xf>
    <xf numFmtId="0" fontId="10" fillId="0" borderId="0" xfId="0" applyFont="1" applyAlignment="1">
      <alignment horizontal="center" vertical="center" shrinkToFit="1"/>
    </xf>
    <xf numFmtId="0" fontId="13" fillId="0" borderId="0" xfId="0" applyFont="1" applyAlignment="1">
      <alignment horizontal="center" vertical="center" wrapText="1"/>
    </xf>
    <xf numFmtId="176" fontId="10" fillId="0" borderId="0" xfId="0" applyNumberFormat="1" applyFont="1" applyAlignment="1">
      <alignment horizontal="right" vertical="center"/>
    </xf>
    <xf numFmtId="0" fontId="16" fillId="0" borderId="0" xfId="0" applyFont="1" applyAlignment="1">
      <alignment vertical="center" wrapText="1"/>
    </xf>
    <xf numFmtId="0" fontId="16" fillId="0" borderId="0" xfId="0" applyFont="1">
      <alignment vertical="center"/>
    </xf>
    <xf numFmtId="0" fontId="16" fillId="0" borderId="0" xfId="0" applyFont="1" applyProtection="1">
      <alignment vertical="center"/>
      <protection locked="0"/>
    </xf>
    <xf numFmtId="0" fontId="44" fillId="0" borderId="0" xfId="0" applyFont="1">
      <alignment vertical="center"/>
    </xf>
    <xf numFmtId="0" fontId="45" fillId="0" borderId="0" xfId="0" applyFont="1">
      <alignment vertical="center"/>
    </xf>
    <xf numFmtId="0" fontId="13" fillId="0" borderId="0" xfId="0" applyFont="1" applyAlignment="1">
      <alignment horizontal="right" vertical="center" wrapText="1"/>
    </xf>
    <xf numFmtId="38" fontId="19" fillId="0" borderId="0" xfId="1" applyFont="1" applyBorder="1" applyAlignment="1" applyProtection="1">
      <alignment horizontal="center" vertical="center"/>
      <protection locked="0"/>
    </xf>
    <xf numFmtId="38" fontId="19" fillId="0" borderId="0" xfId="1" applyFont="1" applyBorder="1" applyProtection="1">
      <alignment vertical="center"/>
      <protection locked="0"/>
    </xf>
    <xf numFmtId="38" fontId="19" fillId="0" borderId="0" xfId="1" applyFont="1" applyBorder="1" applyAlignment="1" applyProtection="1">
      <alignment vertical="center"/>
      <protection locked="0"/>
    </xf>
    <xf numFmtId="0" fontId="19" fillId="0" borderId="0" xfId="1" applyNumberFormat="1" applyFont="1" applyBorder="1" applyAlignment="1" applyProtection="1">
      <alignment horizontal="center" vertical="center"/>
      <protection locked="0"/>
    </xf>
    <xf numFmtId="176" fontId="28" fillId="0" borderId="0" xfId="0" applyNumberFormat="1" applyFont="1">
      <alignment vertical="center"/>
    </xf>
    <xf numFmtId="176" fontId="31" fillId="8" borderId="47" xfId="1" applyNumberFormat="1" applyFont="1" applyFill="1" applyBorder="1" applyAlignment="1">
      <alignment horizontal="left" vertical="center" wrapText="1" shrinkToFit="1"/>
    </xf>
    <xf numFmtId="177" fontId="19" fillId="0" borderId="33" xfId="1" applyNumberFormat="1" applyFont="1" applyBorder="1" applyAlignment="1" applyProtection="1">
      <alignment vertical="center"/>
      <protection locked="0"/>
    </xf>
    <xf numFmtId="177" fontId="19" fillId="0" borderId="23" xfId="1" applyNumberFormat="1" applyFont="1" applyBorder="1" applyAlignment="1" applyProtection="1">
      <alignment vertical="center"/>
      <protection locked="0"/>
    </xf>
    <xf numFmtId="177" fontId="19" fillId="0" borderId="34" xfId="1" applyNumberFormat="1" applyFont="1" applyBorder="1" applyAlignment="1" applyProtection="1">
      <alignment vertical="center"/>
      <protection locked="0"/>
    </xf>
    <xf numFmtId="177" fontId="19" fillId="0" borderId="45" xfId="1" applyNumberFormat="1" applyFont="1" applyBorder="1" applyAlignment="1" applyProtection="1">
      <alignment vertical="center"/>
      <protection locked="0"/>
    </xf>
    <xf numFmtId="177" fontId="19" fillId="0" borderId="42" xfId="1" applyNumberFormat="1" applyFont="1" applyBorder="1" applyAlignment="1" applyProtection="1">
      <alignment vertical="center"/>
      <protection locked="0"/>
    </xf>
    <xf numFmtId="177" fontId="19" fillId="0" borderId="41" xfId="1" applyNumberFormat="1" applyFont="1" applyBorder="1" applyAlignment="1" applyProtection="1">
      <alignment vertical="center"/>
      <protection locked="0"/>
    </xf>
    <xf numFmtId="177" fontId="19" fillId="0" borderId="33" xfId="1" applyNumberFormat="1" applyFont="1" applyBorder="1" applyAlignment="1" applyProtection="1">
      <alignment horizontal="center" vertical="center"/>
      <protection locked="0"/>
    </xf>
    <xf numFmtId="177" fontId="19" fillId="0" borderId="74" xfId="1" applyNumberFormat="1" applyFont="1" applyBorder="1" applyAlignment="1" applyProtection="1">
      <alignment horizontal="center" vertical="center"/>
      <protection locked="0"/>
    </xf>
    <xf numFmtId="177" fontId="19" fillId="0" borderId="34" xfId="1" applyNumberFormat="1" applyFont="1" applyBorder="1" applyAlignment="1" applyProtection="1">
      <alignment horizontal="center" vertical="center"/>
      <protection locked="0"/>
    </xf>
    <xf numFmtId="177" fontId="19" fillId="0" borderId="75" xfId="1" applyNumberFormat="1" applyFont="1" applyBorder="1" applyAlignment="1" applyProtection="1">
      <alignment horizontal="center" vertical="center"/>
      <protection locked="0"/>
    </xf>
    <xf numFmtId="177" fontId="19" fillId="0" borderId="42" xfId="1" applyNumberFormat="1" applyFont="1" applyBorder="1" applyAlignment="1" applyProtection="1">
      <alignment horizontal="center" vertical="center"/>
      <protection locked="0"/>
    </xf>
    <xf numFmtId="177" fontId="19" fillId="0" borderId="51" xfId="1" applyNumberFormat="1" applyFont="1" applyBorder="1" applyAlignment="1" applyProtection="1">
      <alignment horizontal="center" vertical="center"/>
      <protection locked="0"/>
    </xf>
    <xf numFmtId="38" fontId="21" fillId="0" borderId="94" xfId="1" applyFont="1" applyBorder="1" applyAlignment="1" applyProtection="1">
      <alignment horizontal="center" vertical="center" shrinkToFit="1"/>
    </xf>
    <xf numFmtId="38" fontId="21" fillId="0" borderId="11" xfId="1" applyFont="1" applyBorder="1" applyAlignment="1" applyProtection="1">
      <alignment vertical="center"/>
    </xf>
    <xf numFmtId="176" fontId="21" fillId="0" borderId="95" xfId="1" applyNumberFormat="1" applyFont="1" applyBorder="1" applyAlignment="1" applyProtection="1">
      <alignment horizontal="right" vertical="center"/>
    </xf>
    <xf numFmtId="38" fontId="21" fillId="3" borderId="96" xfId="1" applyFont="1" applyFill="1" applyBorder="1" applyAlignment="1" applyProtection="1">
      <alignment horizontal="center" vertical="center"/>
    </xf>
    <xf numFmtId="176" fontId="21" fillId="0" borderId="4" xfId="1" applyNumberFormat="1" applyFont="1" applyBorder="1" applyAlignment="1" applyProtection="1">
      <alignment vertical="center"/>
    </xf>
    <xf numFmtId="176" fontId="21" fillId="8" borderId="96" xfId="1" applyNumberFormat="1" applyFont="1" applyFill="1" applyBorder="1" applyAlignment="1" applyProtection="1">
      <alignment vertical="center"/>
    </xf>
    <xf numFmtId="38" fontId="21" fillId="0" borderId="12" xfId="1" applyFont="1" applyBorder="1" applyAlignment="1" applyProtection="1">
      <alignment horizontal="left" vertical="center" wrapText="1"/>
    </xf>
    <xf numFmtId="38" fontId="3" fillId="0" borderId="94" xfId="1" applyFont="1" applyBorder="1" applyAlignment="1" applyProtection="1">
      <alignment horizontal="center" vertical="center"/>
    </xf>
    <xf numFmtId="38" fontId="21" fillId="0" borderId="13" xfId="1" applyFont="1" applyBorder="1" applyAlignment="1" applyProtection="1">
      <alignment horizontal="center" vertical="center" shrinkToFit="1"/>
    </xf>
    <xf numFmtId="38" fontId="21" fillId="3" borderId="70" xfId="1" applyFont="1" applyFill="1" applyBorder="1" applyAlignment="1" applyProtection="1">
      <alignment horizontal="center" vertical="center"/>
    </xf>
    <xf numFmtId="176" fontId="21" fillId="0" borderId="7" xfId="1" applyNumberFormat="1" applyFont="1" applyBorder="1" applyAlignment="1" applyProtection="1">
      <alignment vertical="center"/>
    </xf>
    <xf numFmtId="176" fontId="21" fillId="8" borderId="70" xfId="1" applyNumberFormat="1" applyFont="1" applyFill="1" applyBorder="1" applyAlignment="1" applyProtection="1">
      <alignment vertical="center"/>
    </xf>
    <xf numFmtId="38" fontId="21" fillId="0" borderId="10" xfId="1" applyFont="1" applyBorder="1" applyAlignment="1" applyProtection="1">
      <alignment horizontal="left" vertical="center" wrapText="1"/>
    </xf>
    <xf numFmtId="38" fontId="3" fillId="0" borderId="13" xfId="1" applyFont="1" applyBorder="1" applyAlignment="1" applyProtection="1">
      <alignment horizontal="center" vertical="center"/>
    </xf>
    <xf numFmtId="0" fontId="25" fillId="2" borderId="97" xfId="0" applyFont="1" applyFill="1" applyBorder="1" applyAlignment="1" applyProtection="1">
      <alignment horizontal="center" vertical="center"/>
    </xf>
    <xf numFmtId="38" fontId="21" fillId="0" borderId="98" xfId="1" applyFont="1" applyBorder="1" applyAlignment="1" applyProtection="1">
      <alignment vertical="center"/>
    </xf>
    <xf numFmtId="176" fontId="21" fillId="0" borderId="30" xfId="1" applyNumberFormat="1" applyFont="1" applyBorder="1" applyAlignment="1" applyProtection="1">
      <alignment vertical="center"/>
    </xf>
    <xf numFmtId="38" fontId="21" fillId="3" borderId="65" xfId="1" applyFont="1" applyFill="1" applyBorder="1" applyAlignment="1" applyProtection="1">
      <alignment horizontal="center" vertical="center"/>
    </xf>
    <xf numFmtId="176" fontId="21" fillId="0" borderId="83" xfId="1" applyNumberFormat="1" applyFont="1" applyBorder="1" applyAlignment="1" applyProtection="1">
      <alignment vertical="center"/>
    </xf>
    <xf numFmtId="176" fontId="21" fillId="8" borderId="65" xfId="1" applyNumberFormat="1" applyFont="1" applyFill="1" applyBorder="1" applyAlignment="1" applyProtection="1">
      <alignment vertical="center"/>
    </xf>
    <xf numFmtId="0" fontId="3" fillId="0" borderId="0" xfId="0" applyFont="1" applyProtection="1">
      <alignment vertical="center"/>
    </xf>
    <xf numFmtId="0" fontId="24" fillId="9" borderId="0" xfId="0" applyFont="1" applyFill="1" applyProtection="1">
      <alignment vertical="center"/>
    </xf>
    <xf numFmtId="0" fontId="6" fillId="9" borderId="0" xfId="0" applyFont="1" applyFill="1" applyProtection="1">
      <alignment vertical="center"/>
    </xf>
    <xf numFmtId="0" fontId="5" fillId="9" borderId="0" xfId="0" applyFont="1" applyFill="1" applyAlignment="1" applyProtection="1">
      <alignment vertical="center" shrinkToFit="1"/>
    </xf>
    <xf numFmtId="0" fontId="5" fillId="9" borderId="0" xfId="0" applyFont="1" applyFill="1" applyProtection="1">
      <alignment vertical="center"/>
    </xf>
    <xf numFmtId="0" fontId="5" fillId="9" borderId="0" xfId="0" applyFont="1" applyFill="1" applyAlignment="1" applyProtection="1">
      <alignment horizontal="center" vertical="center"/>
    </xf>
    <xf numFmtId="41" fontId="5" fillId="9" borderId="0" xfId="0" applyNumberFormat="1" applyFont="1" applyFill="1" applyProtection="1">
      <alignment vertical="center"/>
    </xf>
    <xf numFmtId="0" fontId="3" fillId="9" borderId="0" xfId="0" applyFont="1" applyFill="1" applyProtection="1">
      <alignment vertical="center"/>
    </xf>
    <xf numFmtId="0" fontId="39" fillId="0" borderId="0" xfId="0" applyFont="1" applyAlignment="1" applyProtection="1">
      <alignment vertical="center"/>
    </xf>
    <xf numFmtId="0" fontId="39" fillId="0" borderId="0" xfId="0" applyFont="1" applyAlignment="1" applyProtection="1">
      <alignment horizontal="right" vertical="center"/>
    </xf>
    <xf numFmtId="0" fontId="40" fillId="0" borderId="0" xfId="0" applyFont="1" applyBorder="1" applyAlignment="1" applyProtection="1">
      <alignment horizontal="left" vertical="center"/>
    </xf>
    <xf numFmtId="0" fontId="4" fillId="0" borderId="0" xfId="0" applyFont="1" applyAlignment="1" applyProtection="1">
      <alignment horizontal="center" vertical="center"/>
    </xf>
    <xf numFmtId="0" fontId="23" fillId="0" borderId="0" xfId="0" applyFont="1" applyBorder="1" applyAlignment="1" applyProtection="1">
      <alignment horizontal="right" vertical="center"/>
    </xf>
    <xf numFmtId="0" fontId="21" fillId="0" borderId="0" xfId="0" applyFont="1" applyBorder="1" applyAlignment="1" applyProtection="1">
      <alignment horizontal="right" vertical="center"/>
    </xf>
    <xf numFmtId="0" fontId="15" fillId="0" borderId="4" xfId="0" applyFont="1" applyBorder="1" applyAlignment="1" applyProtection="1">
      <alignment horizontal="left" vertical="center"/>
      <protection locked="0"/>
    </xf>
    <xf numFmtId="0" fontId="48" fillId="0" borderId="0" xfId="0" applyFont="1" applyBorder="1" applyAlignment="1" applyProtection="1">
      <alignment horizontal="right" vertical="center"/>
    </xf>
    <xf numFmtId="0" fontId="48" fillId="0" borderId="4" xfId="0" applyFont="1" applyBorder="1" applyAlignment="1" applyProtection="1">
      <alignment vertical="center"/>
      <protection locked="0"/>
    </xf>
    <xf numFmtId="0" fontId="3" fillId="0" borderId="0" xfId="0" applyFont="1" applyAlignment="1" applyProtection="1">
      <alignment vertical="center" shrinkToFit="1"/>
    </xf>
    <xf numFmtId="0" fontId="3" fillId="0" borderId="0" xfId="0" applyFont="1" applyAlignment="1" applyProtection="1">
      <alignment horizontal="center" vertical="center"/>
    </xf>
    <xf numFmtId="41" fontId="3" fillId="0" borderId="0" xfId="0" applyNumberFormat="1" applyFont="1" applyProtection="1">
      <alignment vertical="center"/>
    </xf>
    <xf numFmtId="0" fontId="34" fillId="0" borderId="0" xfId="0" applyFont="1" applyAlignment="1" applyProtection="1">
      <alignment vertical="center"/>
    </xf>
    <xf numFmtId="0" fontId="25" fillId="0" borderId="0" xfId="0" applyFont="1" applyAlignment="1" applyProtection="1">
      <alignment vertical="center"/>
    </xf>
    <xf numFmtId="0" fontId="41" fillId="0" borderId="0" xfId="0" applyFont="1" applyProtection="1">
      <alignment vertical="center"/>
    </xf>
    <xf numFmtId="0" fontId="25" fillId="0" borderId="0" xfId="0" applyFont="1" applyAlignment="1" applyProtection="1">
      <alignment horizontal="right" vertical="center"/>
    </xf>
    <xf numFmtId="0" fontId="35" fillId="0" borderId="0" xfId="0" applyFont="1" applyAlignment="1" applyProtection="1">
      <alignment vertical="center"/>
    </xf>
    <xf numFmtId="0" fontId="36" fillId="0" borderId="0" xfId="0" applyFont="1" applyAlignment="1" applyProtection="1">
      <alignment horizontal="center" vertical="center"/>
    </xf>
    <xf numFmtId="0" fontId="37" fillId="0" borderId="0" xfId="0" applyFont="1" applyBorder="1" applyAlignment="1" applyProtection="1">
      <alignment vertical="center"/>
    </xf>
    <xf numFmtId="0" fontId="37"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41" fontId="23" fillId="8" borderId="53" xfId="1" applyNumberFormat="1" applyFont="1" applyFill="1" applyBorder="1" applyAlignment="1" applyProtection="1">
      <alignment horizontal="center" vertical="center" wrapText="1" shrinkToFit="1"/>
    </xf>
    <xf numFmtId="176" fontId="23" fillId="7" borderId="53" xfId="1" applyNumberFormat="1" applyFont="1" applyFill="1" applyBorder="1" applyAlignment="1" applyProtection="1">
      <alignment horizontal="center" vertical="center" wrapText="1" shrinkToFit="1"/>
    </xf>
    <xf numFmtId="176" fontId="20" fillId="4" borderId="53" xfId="1" applyNumberFormat="1" applyFont="1" applyFill="1" applyBorder="1" applyAlignment="1" applyProtection="1">
      <alignment horizontal="center" vertical="center" wrapText="1" shrinkToFit="1"/>
    </xf>
    <xf numFmtId="176" fontId="31" fillId="8" borderId="47" xfId="1" applyNumberFormat="1" applyFont="1" applyFill="1" applyBorder="1" applyAlignment="1" applyProtection="1">
      <alignment horizontal="left" vertical="center" wrapText="1" shrinkToFit="1"/>
    </xf>
    <xf numFmtId="176" fontId="21" fillId="0" borderId="33" xfId="1" applyNumberFormat="1" applyFont="1" applyBorder="1" applyAlignment="1" applyProtection="1">
      <alignment horizontal="right" vertical="center"/>
    </xf>
    <xf numFmtId="176" fontId="21" fillId="8" borderId="28" xfId="1" applyNumberFormat="1" applyFont="1" applyFill="1" applyBorder="1" applyAlignment="1" applyProtection="1">
      <alignment vertical="center"/>
    </xf>
    <xf numFmtId="0" fontId="28" fillId="0" borderId="0" xfId="0" applyFont="1" applyProtection="1">
      <alignment vertical="center"/>
    </xf>
    <xf numFmtId="176" fontId="21" fillId="0" borderId="42" xfId="1" applyNumberFormat="1" applyFont="1" applyBorder="1" applyAlignment="1" applyProtection="1">
      <alignment horizontal="right" vertical="center"/>
    </xf>
    <xf numFmtId="176" fontId="21" fillId="8" borderId="43" xfId="1" applyNumberFormat="1" applyFont="1" applyFill="1" applyBorder="1" applyAlignment="1" applyProtection="1">
      <alignment vertical="center"/>
    </xf>
    <xf numFmtId="38" fontId="19" fillId="0" borderId="0" xfId="1" applyFont="1" applyBorder="1" applyAlignment="1" applyProtection="1">
      <alignment horizontal="center" vertical="center"/>
    </xf>
    <xf numFmtId="38" fontId="19" fillId="0" borderId="0" xfId="1" applyFont="1" applyBorder="1" applyProtection="1">
      <alignment vertical="center"/>
    </xf>
    <xf numFmtId="38" fontId="19" fillId="0" borderId="0" xfId="1" applyFont="1" applyBorder="1" applyAlignment="1" applyProtection="1">
      <alignment vertical="center"/>
    </xf>
    <xf numFmtId="0" fontId="19" fillId="0" borderId="0" xfId="1" applyNumberFormat="1" applyFont="1" applyBorder="1" applyAlignment="1" applyProtection="1">
      <alignment horizontal="center" vertical="center"/>
    </xf>
    <xf numFmtId="0" fontId="19" fillId="0" borderId="0" xfId="0" applyFont="1" applyProtection="1">
      <alignment vertical="center"/>
    </xf>
    <xf numFmtId="0" fontId="28" fillId="0" borderId="0" xfId="0" applyFont="1" applyAlignment="1" applyProtection="1">
      <alignment vertical="center" shrinkToFit="1"/>
    </xf>
    <xf numFmtId="0" fontId="28" fillId="0" borderId="0" xfId="0" applyFont="1" applyAlignment="1" applyProtection="1">
      <alignment horizontal="center" vertical="center"/>
    </xf>
    <xf numFmtId="176" fontId="28" fillId="0" borderId="0" xfId="0" applyNumberFormat="1" applyFont="1" applyProtection="1">
      <alignment vertical="center"/>
    </xf>
    <xf numFmtId="41" fontId="28" fillId="0" borderId="0" xfId="0" applyNumberFormat="1" applyFont="1" applyProtection="1">
      <alignment vertical="center"/>
    </xf>
    <xf numFmtId="0" fontId="48" fillId="0" borderId="4" xfId="0" applyFont="1" applyBorder="1" applyAlignment="1" applyProtection="1">
      <alignment vertical="center"/>
      <protection locked="0"/>
    </xf>
    <xf numFmtId="49" fontId="19" fillId="0" borderId="25" xfId="1" applyNumberFormat="1" applyFont="1" applyBorder="1" applyAlignment="1" applyProtection="1">
      <alignment vertical="center"/>
      <protection locked="0"/>
    </xf>
    <xf numFmtId="49" fontId="19" fillId="0" borderId="32" xfId="1" applyNumberFormat="1" applyFont="1" applyBorder="1" applyAlignment="1" applyProtection="1">
      <alignment vertical="center"/>
      <protection locked="0"/>
    </xf>
    <xf numFmtId="49" fontId="19" fillId="0" borderId="39" xfId="1" applyNumberFormat="1" applyFont="1" applyBorder="1" applyAlignment="1" applyProtection="1">
      <alignment vertical="center"/>
      <protection locked="0"/>
    </xf>
    <xf numFmtId="0" fontId="3" fillId="0" borderId="0" xfId="0" applyNumberFormat="1" applyFont="1" applyProtection="1">
      <alignment vertical="center"/>
    </xf>
    <xf numFmtId="0" fontId="6" fillId="9" borderId="0" xfId="0" applyNumberFormat="1" applyFont="1" applyFill="1" applyProtection="1">
      <alignment vertical="center"/>
    </xf>
    <xf numFmtId="0" fontId="25" fillId="0" borderId="0" xfId="0" applyNumberFormat="1" applyFont="1" applyAlignment="1" applyProtection="1">
      <alignment vertical="center"/>
    </xf>
    <xf numFmtId="0" fontId="35" fillId="0" borderId="0" xfId="0" applyNumberFormat="1" applyFont="1" applyAlignment="1" applyProtection="1">
      <alignment vertical="center"/>
    </xf>
    <xf numFmtId="0" fontId="37" fillId="0" borderId="0" xfId="0" applyNumberFormat="1" applyFont="1" applyBorder="1" applyAlignment="1" applyProtection="1">
      <alignment horizontal="left" vertical="center"/>
    </xf>
    <xf numFmtId="0" fontId="21" fillId="0" borderId="0" xfId="1" applyNumberFormat="1" applyFont="1" applyBorder="1" applyAlignment="1" applyProtection="1">
      <alignment horizontal="center" vertical="center"/>
    </xf>
    <xf numFmtId="0" fontId="19" fillId="0" borderId="0" xfId="0" applyNumberFormat="1" applyFont="1" applyProtection="1">
      <alignment vertical="center"/>
    </xf>
    <xf numFmtId="0" fontId="28" fillId="0" borderId="0" xfId="0" applyNumberFormat="1" applyFont="1" applyProtection="1">
      <alignment vertical="center"/>
    </xf>
    <xf numFmtId="38" fontId="19" fillId="0" borderId="6" xfId="1" applyFont="1" applyBorder="1" applyAlignment="1" applyProtection="1">
      <alignment horizontal="center" vertical="center"/>
      <protection locked="0"/>
    </xf>
    <xf numFmtId="38" fontId="19" fillId="0" borderId="22" xfId="1" applyFont="1" applyBorder="1" applyAlignment="1" applyProtection="1">
      <alignment horizontal="center" vertical="center"/>
      <protection locked="0"/>
    </xf>
    <xf numFmtId="38" fontId="19" fillId="0" borderId="39" xfId="1" applyFont="1" applyBorder="1" applyAlignment="1" applyProtection="1">
      <alignment horizontal="center" vertical="center"/>
      <protection locked="0"/>
    </xf>
    <xf numFmtId="0" fontId="3" fillId="0" borderId="0" xfId="0" applyNumberFormat="1" applyFont="1">
      <alignment vertical="center"/>
    </xf>
    <xf numFmtId="0" fontId="21" fillId="0" borderId="0" xfId="1" applyNumberFormat="1" applyFont="1" applyBorder="1" applyAlignment="1" applyProtection="1">
      <alignment horizontal="center" vertical="center"/>
      <protection locked="0"/>
    </xf>
    <xf numFmtId="0" fontId="19" fillId="0" borderId="0" xfId="0" applyNumberFormat="1" applyFont="1">
      <alignment vertical="center"/>
    </xf>
    <xf numFmtId="0" fontId="28" fillId="0" borderId="0" xfId="0" applyNumberFormat="1" applyFont="1">
      <alignment vertical="center"/>
    </xf>
    <xf numFmtId="0" fontId="3" fillId="0" borderId="0" xfId="0" applyNumberFormat="1" applyFont="1" applyAlignment="1">
      <alignment vertical="center" shrinkToFit="1"/>
    </xf>
    <xf numFmtId="0" fontId="5" fillId="9" borderId="0" xfId="0" applyNumberFormat="1" applyFont="1" applyFill="1" applyAlignment="1" applyProtection="1">
      <alignment vertical="center" shrinkToFit="1"/>
    </xf>
    <xf numFmtId="0" fontId="21" fillId="0" borderId="11" xfId="1" applyNumberFormat="1" applyFont="1" applyBorder="1" applyAlignment="1" applyProtection="1">
      <alignment vertical="center"/>
    </xf>
    <xf numFmtId="0" fontId="21" fillId="0" borderId="98" xfId="1" applyNumberFormat="1" applyFont="1" applyBorder="1" applyAlignment="1" applyProtection="1">
      <alignment vertical="center"/>
    </xf>
    <xf numFmtId="0" fontId="28" fillId="0" borderId="0" xfId="0" applyNumberFormat="1" applyFont="1" applyAlignment="1">
      <alignment vertical="center" shrinkToFit="1"/>
    </xf>
    <xf numFmtId="0" fontId="50" fillId="0" borderId="0" xfId="0" applyFont="1" applyBorder="1" applyAlignment="1" applyProtection="1">
      <alignment horizontal="right" vertical="center"/>
    </xf>
    <xf numFmtId="0" fontId="20" fillId="0" borderId="0" xfId="0" applyFont="1" applyBorder="1" applyAlignment="1" applyProtection="1">
      <alignment horizontal="right" vertical="center"/>
    </xf>
    <xf numFmtId="0" fontId="21" fillId="0" borderId="50" xfId="1" applyNumberFormat="1" applyFont="1" applyBorder="1" applyAlignment="1" applyProtection="1">
      <alignment horizontal="center" vertical="center"/>
      <protection locked="0"/>
    </xf>
    <xf numFmtId="0" fontId="21" fillId="0" borderId="49" xfId="1" applyNumberFormat="1" applyFont="1" applyBorder="1" applyAlignment="1" applyProtection="1">
      <alignment horizontal="center" vertical="center"/>
      <protection locked="0"/>
    </xf>
    <xf numFmtId="49" fontId="19" fillId="0" borderId="28" xfId="1" applyNumberFormat="1" applyFont="1" applyBorder="1" applyAlignment="1" applyProtection="1">
      <alignment vertical="center" wrapText="1"/>
      <protection locked="0"/>
    </xf>
    <xf numFmtId="49" fontId="19" fillId="0" borderId="29" xfId="1" applyNumberFormat="1" applyFont="1" applyBorder="1" applyAlignment="1" applyProtection="1">
      <alignment vertical="center" wrapText="1"/>
      <protection locked="0"/>
    </xf>
    <xf numFmtId="49" fontId="19" fillId="0" borderId="43" xfId="1" applyNumberFormat="1" applyFont="1" applyBorder="1" applyAlignment="1" applyProtection="1">
      <alignment vertical="center" wrapText="1"/>
      <protection locked="0"/>
    </xf>
    <xf numFmtId="0" fontId="21" fillId="0" borderId="2" xfId="1" applyNumberFormat="1" applyFont="1" applyBorder="1" applyAlignment="1" applyProtection="1">
      <alignment vertical="center"/>
      <protection locked="0"/>
    </xf>
    <xf numFmtId="0" fontId="21" fillId="0" borderId="38" xfId="1" applyNumberFormat="1" applyFont="1" applyBorder="1" applyAlignment="1" applyProtection="1">
      <alignment vertical="center"/>
      <protection locked="0"/>
    </xf>
    <xf numFmtId="38" fontId="21" fillId="0" borderId="5" xfId="1" applyFont="1" applyBorder="1" applyAlignment="1" applyProtection="1">
      <alignment horizontal="left" vertical="center" wrapText="1"/>
      <protection locked="0"/>
    </xf>
    <xf numFmtId="38" fontId="21" fillId="0" borderId="44" xfId="1" applyFont="1" applyBorder="1" applyAlignment="1" applyProtection="1">
      <alignment horizontal="left" vertical="center" wrapText="1"/>
      <protection locked="0"/>
    </xf>
    <xf numFmtId="38" fontId="21" fillId="3" borderId="28" xfId="1" applyFont="1" applyFill="1" applyBorder="1" applyAlignment="1" applyProtection="1">
      <alignment horizontal="center" vertical="center"/>
      <protection locked="0"/>
    </xf>
    <xf numFmtId="38" fontId="21" fillId="3" borderId="43" xfId="1" applyFont="1" applyFill="1" applyBorder="1" applyAlignment="1" applyProtection="1">
      <alignment horizontal="center" vertical="center"/>
      <protection locked="0"/>
    </xf>
    <xf numFmtId="49" fontId="19" fillId="0" borderId="2" xfId="1" applyNumberFormat="1" applyFont="1" applyBorder="1" applyAlignment="1" applyProtection="1">
      <alignment vertical="center" wrapText="1"/>
      <protection locked="0"/>
    </xf>
    <xf numFmtId="49" fontId="19" fillId="0" borderId="1" xfId="1" applyNumberFormat="1" applyFont="1" applyBorder="1" applyAlignment="1" applyProtection="1">
      <alignment vertical="center" wrapText="1"/>
      <protection locked="0"/>
    </xf>
    <xf numFmtId="49" fontId="19" fillId="0" borderId="38" xfId="1" applyNumberFormat="1" applyFont="1" applyBorder="1" applyAlignment="1" applyProtection="1">
      <alignment vertical="center" wrapText="1"/>
      <protection locked="0"/>
    </xf>
    <xf numFmtId="0" fontId="19" fillId="0" borderId="2" xfId="1" applyNumberFormat="1" applyFont="1" applyBorder="1" applyAlignment="1" applyProtection="1">
      <alignment vertical="center" wrapText="1"/>
      <protection locked="0"/>
    </xf>
    <xf numFmtId="0" fontId="19" fillId="0" borderId="1" xfId="1" applyNumberFormat="1" applyFont="1" applyBorder="1" applyAlignment="1" applyProtection="1">
      <alignment vertical="center" wrapText="1"/>
      <protection locked="0"/>
    </xf>
    <xf numFmtId="0" fontId="19" fillId="0" borderId="38" xfId="1" applyNumberFormat="1" applyFont="1" applyBorder="1" applyAlignment="1" applyProtection="1">
      <alignment vertical="center" wrapText="1"/>
      <protection locked="0"/>
    </xf>
    <xf numFmtId="0" fontId="19" fillId="0" borderId="25" xfId="1" applyNumberFormat="1" applyFont="1" applyBorder="1" applyAlignment="1" applyProtection="1">
      <alignment vertical="center"/>
      <protection locked="0"/>
    </xf>
    <xf numFmtId="0" fontId="19" fillId="0" borderId="32" xfId="1" applyNumberFormat="1" applyFont="1" applyBorder="1" applyAlignment="1" applyProtection="1">
      <alignment vertical="center"/>
      <protection locked="0"/>
    </xf>
    <xf numFmtId="0" fontId="19" fillId="0" borderId="39" xfId="1" applyNumberFormat="1" applyFont="1" applyBorder="1" applyAlignment="1" applyProtection="1">
      <alignment vertical="center"/>
      <protection locked="0"/>
    </xf>
    <xf numFmtId="178" fontId="21" fillId="0" borderId="2" xfId="1" applyNumberFormat="1" applyFont="1" applyBorder="1" applyAlignment="1" applyProtection="1">
      <alignment vertical="center"/>
      <protection locked="0"/>
    </xf>
    <xf numFmtId="178" fontId="21" fillId="0" borderId="38" xfId="1" applyNumberFormat="1" applyFont="1" applyBorder="1" applyAlignment="1" applyProtection="1">
      <alignment vertical="center"/>
      <protection locked="0"/>
    </xf>
    <xf numFmtId="0" fontId="21" fillId="3" borderId="28" xfId="1" applyNumberFormat="1" applyFont="1" applyFill="1" applyBorder="1" applyAlignment="1" applyProtection="1">
      <alignment horizontal="center" vertical="center"/>
      <protection locked="0"/>
    </xf>
    <xf numFmtId="0" fontId="21" fillId="3" borderId="43" xfId="1" applyNumberFormat="1" applyFont="1" applyFill="1" applyBorder="1" applyAlignment="1" applyProtection="1">
      <alignment horizontal="center" vertical="center"/>
      <protection locked="0"/>
    </xf>
    <xf numFmtId="0" fontId="21" fillId="0" borderId="5" xfId="1" applyNumberFormat="1" applyFont="1" applyBorder="1" applyAlignment="1" applyProtection="1">
      <alignment horizontal="left" vertical="center" wrapText="1"/>
      <protection locked="0"/>
    </xf>
    <xf numFmtId="0" fontId="21" fillId="0" borderId="44" xfId="1" applyNumberFormat="1" applyFont="1" applyBorder="1" applyAlignment="1" applyProtection="1">
      <alignment horizontal="left" vertical="center" wrapText="1"/>
      <protection locked="0"/>
    </xf>
    <xf numFmtId="0" fontId="9" fillId="0" borderId="0" xfId="0" applyFont="1" applyAlignment="1" applyProtection="1">
      <alignment horizontal="right"/>
      <protection locked="0"/>
    </xf>
    <xf numFmtId="0" fontId="33" fillId="0" borderId="0" xfId="0" applyFont="1" applyAlignment="1">
      <alignment horizontal="center" vertical="center" shrinkToFit="1"/>
    </xf>
    <xf numFmtId="0" fontId="10" fillId="0" borderId="20"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3" fillId="0" borderId="5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18" fillId="3" borderId="63"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176" fontId="10" fillId="0" borderId="4" xfId="0" applyNumberFormat="1" applyFont="1" applyBorder="1" applyAlignment="1">
      <alignment horizontal="right" vertical="center"/>
    </xf>
    <xf numFmtId="0" fontId="10" fillId="0" borderId="4" xfId="0" applyFont="1" applyBorder="1" applyAlignment="1">
      <alignment horizontal="right" vertical="center"/>
    </xf>
    <xf numFmtId="0" fontId="13" fillId="0" borderId="7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0" fillId="0" borderId="35" xfId="0" applyFont="1" applyBorder="1" applyAlignment="1">
      <alignment horizontal="center" vertical="center" shrinkToFit="1"/>
    </xf>
    <xf numFmtId="0" fontId="10" fillId="0" borderId="13" xfId="0" applyFont="1" applyBorder="1" applyAlignment="1">
      <alignment horizontal="center" vertical="center" shrinkToFi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Alignment="1">
      <alignment horizontal="center" vertical="center" wrapText="1"/>
    </xf>
    <xf numFmtId="0" fontId="13" fillId="0" borderId="59"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78" xfId="0" applyFont="1" applyBorder="1" applyAlignment="1">
      <alignment horizontal="center" vertical="center" wrapText="1"/>
    </xf>
    <xf numFmtId="0" fontId="29"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82" xfId="0" applyFont="1" applyBorder="1" applyAlignment="1">
      <alignment horizontal="center" vertical="center" wrapText="1"/>
    </xf>
    <xf numFmtId="0" fontId="10" fillId="0" borderId="30" xfId="0" applyFont="1" applyBorder="1" applyAlignment="1">
      <alignment horizontal="center" vertical="center" shrinkToFit="1"/>
    </xf>
    <xf numFmtId="0" fontId="10" fillId="0" borderId="83" xfId="0" applyFont="1" applyBorder="1" applyAlignment="1">
      <alignment horizontal="center" vertical="center" shrinkToFit="1"/>
    </xf>
    <xf numFmtId="0" fontId="10" fillId="0" borderId="84" xfId="0" applyFont="1" applyBorder="1" applyAlignment="1">
      <alignment horizontal="center" vertical="center" shrinkToFit="1"/>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88" xfId="0" applyFont="1" applyBorder="1" applyAlignment="1" applyProtection="1">
      <alignment horizontal="left" vertical="center"/>
      <protection locked="0"/>
    </xf>
    <xf numFmtId="0" fontId="16" fillId="0" borderId="89" xfId="0" applyFont="1" applyBorder="1" applyAlignment="1" applyProtection="1">
      <alignment horizontal="left" vertical="center"/>
      <protection locked="0"/>
    </xf>
    <xf numFmtId="0" fontId="16" fillId="0" borderId="90" xfId="0" applyFont="1" applyBorder="1" applyAlignment="1" applyProtection="1">
      <alignment horizontal="left" vertical="center"/>
      <protection locked="0"/>
    </xf>
    <xf numFmtId="0" fontId="16" fillId="0" borderId="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0" fillId="0" borderId="88" xfId="0" applyFont="1" applyBorder="1" applyAlignment="1" applyProtection="1">
      <alignment horizontal="left" vertical="center"/>
      <protection locked="0"/>
    </xf>
    <xf numFmtId="0" fontId="10" fillId="0" borderId="89" xfId="0" applyFont="1" applyBorder="1" applyAlignment="1" applyProtection="1">
      <alignment horizontal="left" vertical="center"/>
      <protection locked="0"/>
    </xf>
    <xf numFmtId="0" fontId="10" fillId="0" borderId="90" xfId="0" applyFont="1" applyBorder="1" applyAlignment="1" applyProtection="1">
      <alignment horizontal="left" vertical="center"/>
      <protection locked="0"/>
    </xf>
    <xf numFmtId="0" fontId="16" fillId="0" borderId="91" xfId="0" applyFont="1" applyBorder="1" applyAlignment="1" applyProtection="1">
      <alignment horizontal="left" vertical="center"/>
      <protection locked="0"/>
    </xf>
    <xf numFmtId="0" fontId="16" fillId="0" borderId="92" xfId="0" applyFont="1" applyBorder="1" applyAlignment="1" applyProtection="1">
      <alignment horizontal="left" vertical="center"/>
      <protection locked="0"/>
    </xf>
    <xf numFmtId="0" fontId="16" fillId="0" borderId="93" xfId="0" applyFont="1" applyBorder="1" applyAlignment="1" applyProtection="1">
      <alignment horizontal="left" vertical="center"/>
      <protection locked="0"/>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9" xfId="0" applyFont="1" applyBorder="1" applyProtection="1">
      <alignment vertical="center"/>
      <protection locked="0"/>
    </xf>
    <xf numFmtId="0" fontId="16" fillId="0" borderId="7" xfId="0" applyFont="1" applyBorder="1" applyProtection="1">
      <alignment vertical="center"/>
      <protection locked="0"/>
    </xf>
    <xf numFmtId="0" fontId="16" fillId="0" borderId="10" xfId="0" applyFont="1" applyBorder="1" applyProtection="1">
      <alignment vertical="center"/>
      <protection locked="0"/>
    </xf>
    <xf numFmtId="0" fontId="16" fillId="0" borderId="11" xfId="0" applyFont="1" applyBorder="1" applyProtection="1">
      <alignment vertical="center"/>
      <protection locked="0"/>
    </xf>
    <xf numFmtId="0" fontId="16" fillId="0" borderId="4" xfId="0" applyFont="1" applyBorder="1" applyProtection="1">
      <alignment vertical="center"/>
      <protection locked="0"/>
    </xf>
    <xf numFmtId="0" fontId="16" fillId="0" borderId="12" xfId="0" applyFont="1" applyBorder="1" applyProtection="1">
      <alignment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94" xfId="0" applyFont="1" applyBorder="1" applyAlignment="1" applyProtection="1">
      <alignment horizontal="center" vertical="center"/>
      <protection locked="0"/>
    </xf>
    <xf numFmtId="0" fontId="18" fillId="0" borderId="0" xfId="0" applyFont="1" applyAlignment="1">
      <alignment horizontal="left" vertical="center" wrapText="1"/>
    </xf>
    <xf numFmtId="0" fontId="18" fillId="0" borderId="0" xfId="0" applyFont="1" applyAlignment="1">
      <alignment horizontal="left" vertical="top" wrapText="1"/>
    </xf>
    <xf numFmtId="0" fontId="17" fillId="0" borderId="88" xfId="0" applyFont="1" applyBorder="1" applyProtection="1">
      <alignment vertical="center"/>
      <protection locked="0"/>
    </xf>
    <xf numFmtId="0" fontId="17" fillId="0" borderId="89" xfId="0" applyFont="1" applyBorder="1" applyProtection="1">
      <alignment vertical="center"/>
      <protection locked="0"/>
    </xf>
    <xf numFmtId="0" fontId="44" fillId="0" borderId="7" xfId="0" applyFont="1" applyBorder="1" applyAlignment="1">
      <alignment horizontal="left" vertical="center" wrapText="1"/>
    </xf>
    <xf numFmtId="0" fontId="38" fillId="0" borderId="0" xfId="0" applyFont="1" applyBorder="1" applyAlignment="1" applyProtection="1">
      <alignment horizontal="center" vertical="center"/>
    </xf>
    <xf numFmtId="41" fontId="22" fillId="6" borderId="70" xfId="1" applyNumberFormat="1" applyFont="1" applyFill="1" applyBorder="1" applyAlignment="1">
      <alignment horizontal="center" vertical="center" wrapText="1" shrinkToFit="1"/>
    </xf>
    <xf numFmtId="41" fontId="22" fillId="6" borderId="47" xfId="1" applyNumberFormat="1" applyFont="1" applyFill="1" applyBorder="1" applyAlignment="1">
      <alignment horizontal="center" vertical="center" wrapText="1" shrinkToFit="1"/>
    </xf>
    <xf numFmtId="176" fontId="22" fillId="7" borderId="70" xfId="1" applyNumberFormat="1" applyFont="1" applyFill="1" applyBorder="1" applyAlignment="1">
      <alignment horizontal="center" vertical="center" wrapText="1" shrinkToFit="1"/>
    </xf>
    <xf numFmtId="176" fontId="22" fillId="7" borderId="47" xfId="1" applyNumberFormat="1" applyFont="1" applyFill="1" applyBorder="1" applyAlignment="1">
      <alignment horizontal="center" vertical="center" wrapText="1" shrinkToFit="1"/>
    </xf>
    <xf numFmtId="38" fontId="23" fillId="3" borderId="57" xfId="1" applyFont="1" applyFill="1" applyBorder="1" applyAlignment="1">
      <alignment horizontal="center" vertical="center" wrapText="1" shrinkToFit="1"/>
    </xf>
    <xf numFmtId="38" fontId="23" fillId="3" borderId="71" xfId="1" applyFont="1" applyFill="1" applyBorder="1" applyAlignment="1">
      <alignment horizontal="center" vertical="center" wrapText="1" shrinkToFit="1"/>
    </xf>
    <xf numFmtId="38" fontId="32" fillId="3" borderId="13" xfId="1" applyFont="1" applyFill="1" applyBorder="1" applyAlignment="1">
      <alignment horizontal="center" vertical="center" wrapText="1" shrinkToFit="1"/>
    </xf>
    <xf numFmtId="38" fontId="32" fillId="3" borderId="18" xfId="1" applyFont="1" applyFill="1" applyBorder="1" applyAlignment="1">
      <alignment horizontal="center" vertical="center" wrapText="1" shrinkToFit="1"/>
    </xf>
    <xf numFmtId="38" fontId="30" fillId="7" borderId="72" xfId="1" applyFont="1" applyFill="1" applyBorder="1" applyAlignment="1">
      <alignment horizontal="center" vertical="center" wrapText="1" shrinkToFit="1"/>
    </xf>
    <xf numFmtId="38" fontId="30" fillId="7" borderId="73" xfId="1" applyFont="1" applyFill="1" applyBorder="1" applyAlignment="1">
      <alignment horizontal="center" vertical="center" wrapText="1" shrinkToFit="1"/>
    </xf>
    <xf numFmtId="38" fontId="30" fillId="7" borderId="35" xfId="1" applyFont="1" applyFill="1" applyBorder="1" applyAlignment="1">
      <alignment horizontal="center" vertical="center" wrapText="1" shrinkToFit="1"/>
    </xf>
    <xf numFmtId="38" fontId="30" fillId="7" borderId="31" xfId="1" applyFont="1" applyFill="1" applyBorder="1" applyAlignment="1">
      <alignment horizontal="center" vertical="center" wrapText="1" shrinkToFit="1"/>
    </xf>
    <xf numFmtId="38" fontId="30" fillId="7" borderId="13" xfId="1" applyFont="1" applyFill="1" applyBorder="1" applyAlignment="1">
      <alignment horizontal="center" vertical="center" wrapText="1" shrinkToFit="1"/>
    </xf>
    <xf numFmtId="38" fontId="30" fillId="7" borderId="18" xfId="1" applyFont="1" applyFill="1" applyBorder="1" applyAlignment="1">
      <alignment horizontal="center" vertical="center" wrapText="1" shrinkToFit="1"/>
    </xf>
    <xf numFmtId="0" fontId="51" fillId="0" borderId="0" xfId="0" applyFont="1" applyBorder="1" applyAlignment="1" applyProtection="1">
      <alignment horizontal="left" vertical="center"/>
    </xf>
    <xf numFmtId="38" fontId="47" fillId="0" borderId="30" xfId="1" applyFont="1" applyBorder="1" applyAlignment="1" applyProtection="1">
      <alignment horizontal="left" vertical="center"/>
    </xf>
    <xf numFmtId="38" fontId="47" fillId="0" borderId="99" xfId="1" applyFont="1" applyBorder="1" applyAlignment="1" applyProtection="1">
      <alignment horizontal="left" vertical="center"/>
    </xf>
    <xf numFmtId="38" fontId="27" fillId="6" borderId="13" xfId="1" applyFont="1" applyFill="1" applyBorder="1" applyAlignment="1">
      <alignment horizontal="center" vertical="center" wrapText="1" shrinkToFit="1"/>
    </xf>
    <xf numFmtId="38" fontId="27" fillId="6" borderId="68" xfId="1" applyFont="1" applyFill="1" applyBorder="1" applyAlignment="1">
      <alignment horizontal="center" vertical="center" wrapText="1" shrinkToFit="1"/>
    </xf>
    <xf numFmtId="38" fontId="27" fillId="6" borderId="18" xfId="1" applyFont="1" applyFill="1" applyBorder="1" applyAlignment="1">
      <alignment horizontal="center" vertical="center" wrapText="1" shrinkToFit="1"/>
    </xf>
    <xf numFmtId="0" fontId="52"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vertical="center"/>
    </xf>
    <xf numFmtId="38" fontId="15" fillId="6" borderId="9" xfId="1" applyFont="1" applyFill="1" applyBorder="1" applyAlignment="1">
      <alignment horizontal="center" vertical="center" shrinkToFit="1"/>
    </xf>
    <xf numFmtId="38" fontId="15" fillId="6" borderId="14" xfId="1" applyFont="1" applyFill="1" applyBorder="1" applyAlignment="1">
      <alignment horizontal="center" vertical="center" shrinkToFit="1"/>
    </xf>
    <xf numFmtId="38" fontId="15" fillId="6" borderId="16" xfId="1" applyFont="1" applyFill="1" applyBorder="1" applyAlignment="1">
      <alignment horizontal="center" vertical="center" shrinkToFit="1"/>
    </xf>
    <xf numFmtId="38" fontId="32" fillId="3" borderId="36" xfId="1" applyFont="1" applyFill="1" applyBorder="1" applyAlignment="1">
      <alignment horizontal="center" vertical="center" wrapText="1" shrinkToFit="1"/>
    </xf>
    <xf numFmtId="38" fontId="32" fillId="3" borderId="37" xfId="1" applyFont="1" applyFill="1" applyBorder="1" applyAlignment="1">
      <alignment horizontal="center" vertical="center" wrapText="1" shrinkToFit="1"/>
    </xf>
    <xf numFmtId="38" fontId="32" fillId="3" borderId="27" xfId="1" applyFont="1" applyFill="1" applyBorder="1" applyAlignment="1">
      <alignment horizontal="center" vertical="center" wrapText="1" shrinkToFit="1"/>
    </xf>
    <xf numFmtId="38" fontId="22" fillId="5" borderId="46" xfId="1" applyFont="1" applyFill="1" applyBorder="1" applyAlignment="1">
      <alignment horizontal="center" vertical="center" wrapText="1" shrinkToFit="1"/>
    </xf>
    <xf numFmtId="38" fontId="22" fillId="5" borderId="66" xfId="1" applyFont="1" applyFill="1" applyBorder="1" applyAlignment="1">
      <alignment horizontal="center" vertical="center" wrapText="1" shrinkToFit="1"/>
    </xf>
    <xf numFmtId="38" fontId="22" fillId="5" borderId="47" xfId="1" applyFont="1" applyFill="1" applyBorder="1" applyAlignment="1">
      <alignment horizontal="center" vertical="center" wrapText="1" shrinkToFit="1"/>
    </xf>
    <xf numFmtId="38" fontId="26" fillId="3" borderId="48" xfId="1" applyFont="1" applyFill="1" applyBorder="1" applyAlignment="1">
      <alignment horizontal="center" vertical="center" wrapText="1" shrinkToFit="1"/>
    </xf>
    <xf numFmtId="38" fontId="26" fillId="3" borderId="67" xfId="1" applyFont="1" applyFill="1" applyBorder="1" applyAlignment="1">
      <alignment horizontal="center" vertical="center" wrapText="1" shrinkToFit="1"/>
    </xf>
    <xf numFmtId="38" fontId="26" fillId="3" borderId="31" xfId="1" applyFont="1" applyFill="1" applyBorder="1" applyAlignment="1">
      <alignment horizontal="center" vertical="center" wrapText="1" shrinkToFit="1"/>
    </xf>
    <xf numFmtId="38" fontId="26" fillId="3" borderId="52" xfId="1" applyFont="1" applyFill="1" applyBorder="1" applyAlignment="1">
      <alignment horizontal="center" vertical="center" wrapText="1" shrinkToFit="1"/>
    </xf>
    <xf numFmtId="38" fontId="26" fillId="3" borderId="0" xfId="1" applyFont="1" applyFill="1" applyBorder="1" applyAlignment="1">
      <alignment horizontal="center" vertical="center" wrapText="1" shrinkToFit="1"/>
    </xf>
    <xf numFmtId="38" fontId="26" fillId="3" borderId="19" xfId="1" applyFont="1" applyFill="1" applyBorder="1" applyAlignment="1">
      <alignment horizontal="center" vertical="center" wrapText="1" shrinkToFit="1"/>
    </xf>
    <xf numFmtId="0" fontId="26" fillId="3" borderId="46" xfId="1" applyNumberFormat="1" applyFont="1" applyFill="1" applyBorder="1" applyAlignment="1">
      <alignment horizontal="center" vertical="center" wrapText="1" shrinkToFit="1"/>
    </xf>
    <xf numFmtId="0" fontId="26" fillId="3" borderId="66" xfId="1" applyNumberFormat="1" applyFont="1" applyFill="1" applyBorder="1" applyAlignment="1">
      <alignment horizontal="center" vertical="center" wrapText="1" shrinkToFit="1"/>
    </xf>
    <xf numFmtId="0" fontId="26" fillId="3" borderId="47" xfId="1" applyNumberFormat="1" applyFont="1" applyFill="1" applyBorder="1" applyAlignment="1">
      <alignment horizontal="center" vertical="center" wrapText="1" shrinkToFit="1"/>
    </xf>
    <xf numFmtId="0" fontId="30" fillId="6" borderId="10" xfId="0" applyFont="1" applyFill="1" applyBorder="1" applyAlignment="1">
      <alignment horizontal="center" vertical="center" wrapText="1" shrinkToFit="1"/>
    </xf>
    <xf numFmtId="0" fontId="30" fillId="6" borderId="15" xfId="0" applyFont="1" applyFill="1" applyBorder="1" applyAlignment="1">
      <alignment horizontal="center" vertical="center" wrapText="1" shrinkToFit="1"/>
    </xf>
    <xf numFmtId="0" fontId="30" fillId="6" borderId="17" xfId="0" applyFont="1" applyFill="1" applyBorder="1" applyAlignment="1">
      <alignment horizontal="center" vertical="center" shrinkToFit="1"/>
    </xf>
    <xf numFmtId="0" fontId="26" fillId="6" borderId="9" xfId="1" applyNumberFormat="1" applyFont="1" applyFill="1" applyBorder="1" applyAlignment="1">
      <alignment horizontal="center" vertical="center" wrapText="1" shrinkToFit="1"/>
    </xf>
    <xf numFmtId="0" fontId="26" fillId="6" borderId="14" xfId="1" applyNumberFormat="1" applyFont="1" applyFill="1" applyBorder="1" applyAlignment="1">
      <alignment horizontal="center" vertical="center" wrapText="1" shrinkToFit="1"/>
    </xf>
    <xf numFmtId="0" fontId="26" fillId="6" borderId="18" xfId="1" applyNumberFormat="1" applyFont="1" applyFill="1" applyBorder="1" applyAlignment="1">
      <alignment horizontal="center" vertical="center" wrapText="1" shrinkToFit="1"/>
    </xf>
    <xf numFmtId="38" fontId="23" fillId="3" borderId="46" xfId="1" applyFont="1" applyFill="1" applyBorder="1" applyAlignment="1">
      <alignment horizontal="center" vertical="center" wrapText="1" shrinkToFit="1"/>
    </xf>
    <xf numFmtId="38" fontId="23" fillId="3" borderId="66" xfId="1" applyFont="1" applyFill="1" applyBorder="1" applyAlignment="1">
      <alignment horizontal="center" vertical="center" wrapText="1" shrinkToFit="1"/>
    </xf>
    <xf numFmtId="38" fontId="23" fillId="3" borderId="47" xfId="1" applyFont="1" applyFill="1" applyBorder="1" applyAlignment="1">
      <alignment horizontal="center" vertical="center" wrapText="1" shrinkToFit="1"/>
    </xf>
    <xf numFmtId="38" fontId="20" fillId="3" borderId="10" xfId="1" applyFont="1" applyFill="1" applyBorder="1" applyAlignment="1">
      <alignment horizontal="center" vertical="center" wrapText="1" shrinkToFit="1"/>
    </xf>
    <xf numFmtId="38" fontId="20" fillId="3" borderId="15" xfId="1" applyFont="1" applyFill="1" applyBorder="1" applyAlignment="1">
      <alignment horizontal="center" vertical="center" wrapText="1" shrinkToFit="1"/>
    </xf>
    <xf numFmtId="38" fontId="20" fillId="3" borderId="17" xfId="1" applyFont="1" applyFill="1" applyBorder="1" applyAlignment="1">
      <alignment horizontal="center" vertical="center" wrapText="1" shrinkToFit="1"/>
    </xf>
    <xf numFmtId="38" fontId="32" fillId="3" borderId="61" xfId="1" applyFont="1" applyFill="1" applyBorder="1" applyAlignment="1">
      <alignment horizontal="center" vertical="center" wrapText="1" shrinkToFit="1"/>
    </xf>
    <xf numFmtId="38" fontId="32" fillId="3" borderId="69" xfId="1" applyFont="1" applyFill="1" applyBorder="1" applyAlignment="1">
      <alignment horizontal="center" vertical="center" wrapText="1" shrinkToFit="1"/>
    </xf>
    <xf numFmtId="38" fontId="32" fillId="3" borderId="13" xfId="1" applyFont="1" applyFill="1" applyBorder="1" applyAlignment="1" applyProtection="1">
      <alignment horizontal="center" vertical="center" wrapText="1" shrinkToFit="1"/>
    </xf>
    <xf numFmtId="38" fontId="32" fillId="3" borderId="18" xfId="1" applyFont="1" applyFill="1" applyBorder="1" applyAlignment="1" applyProtection="1">
      <alignment horizontal="center" vertical="center" wrapText="1" shrinkToFit="1"/>
    </xf>
    <xf numFmtId="38" fontId="20" fillId="3" borderId="10" xfId="1" applyFont="1" applyFill="1" applyBorder="1" applyAlignment="1" applyProtection="1">
      <alignment horizontal="center" vertical="center" wrapText="1" shrinkToFit="1"/>
    </xf>
    <xf numFmtId="38" fontId="20" fillId="3" borderId="15" xfId="1" applyFont="1" applyFill="1" applyBorder="1" applyAlignment="1" applyProtection="1">
      <alignment horizontal="center" vertical="center" wrapText="1" shrinkToFit="1"/>
    </xf>
    <xf numFmtId="38" fontId="20" fillId="3" borderId="17" xfId="1" applyFont="1" applyFill="1" applyBorder="1" applyAlignment="1" applyProtection="1">
      <alignment horizontal="center" vertical="center" wrapText="1" shrinkToFit="1"/>
    </xf>
    <xf numFmtId="176" fontId="22" fillId="7" borderId="70" xfId="1" applyNumberFormat="1" applyFont="1" applyFill="1" applyBorder="1" applyAlignment="1" applyProtection="1">
      <alignment horizontal="center" vertical="center" wrapText="1" shrinkToFit="1"/>
    </xf>
    <xf numFmtId="176" fontId="22" fillId="7" borderId="47" xfId="1" applyNumberFormat="1" applyFont="1" applyFill="1" applyBorder="1" applyAlignment="1" applyProtection="1">
      <alignment horizontal="center" vertical="center" wrapText="1" shrinkToFit="1"/>
    </xf>
    <xf numFmtId="41" fontId="22" fillId="6" borderId="70" xfId="1" applyNumberFormat="1" applyFont="1" applyFill="1" applyBorder="1" applyAlignment="1" applyProtection="1">
      <alignment horizontal="center" vertical="center" wrapText="1" shrinkToFit="1"/>
    </xf>
    <xf numFmtId="41" fontId="22" fillId="6" borderId="47" xfId="1" applyNumberFormat="1" applyFont="1" applyFill="1" applyBorder="1" applyAlignment="1" applyProtection="1">
      <alignment horizontal="center" vertical="center" wrapText="1" shrinkToFit="1"/>
    </xf>
    <xf numFmtId="38" fontId="23" fillId="3" borderId="57" xfId="1" applyFont="1" applyFill="1" applyBorder="1" applyAlignment="1" applyProtection="1">
      <alignment horizontal="center" vertical="center" wrapText="1" shrinkToFit="1"/>
    </xf>
    <xf numFmtId="38" fontId="23" fillId="3" borderId="71" xfId="1" applyFont="1" applyFill="1" applyBorder="1" applyAlignment="1" applyProtection="1">
      <alignment horizontal="center" vertical="center" wrapText="1" shrinkToFit="1"/>
    </xf>
    <xf numFmtId="38" fontId="32" fillId="3" borderId="61" xfId="1" applyFont="1" applyFill="1" applyBorder="1" applyAlignment="1" applyProtection="1">
      <alignment horizontal="center" vertical="center" wrapText="1" shrinkToFit="1"/>
    </xf>
    <xf numFmtId="38" fontId="32" fillId="3" borderId="69" xfId="1" applyFont="1" applyFill="1" applyBorder="1" applyAlignment="1" applyProtection="1">
      <alignment horizontal="center" vertical="center" wrapText="1" shrinkToFit="1"/>
    </xf>
    <xf numFmtId="38" fontId="27" fillId="6" borderId="13" xfId="1" applyFont="1" applyFill="1" applyBorder="1" applyAlignment="1" applyProtection="1">
      <alignment horizontal="center" vertical="center" wrapText="1" shrinkToFit="1"/>
    </xf>
    <xf numFmtId="38" fontId="27" fillId="6" borderId="68" xfId="1" applyFont="1" applyFill="1" applyBorder="1" applyAlignment="1" applyProtection="1">
      <alignment horizontal="center" vertical="center" wrapText="1" shrinkToFit="1"/>
    </xf>
    <xf numFmtId="38" fontId="27" fillId="6" borderId="18" xfId="1" applyFont="1" applyFill="1" applyBorder="1" applyAlignment="1" applyProtection="1">
      <alignment horizontal="center" vertical="center" wrapText="1" shrinkToFit="1"/>
    </xf>
    <xf numFmtId="0" fontId="48" fillId="0" borderId="4" xfId="0" applyFont="1" applyBorder="1" applyAlignment="1" applyProtection="1">
      <alignment vertical="center"/>
      <protection locked="0"/>
    </xf>
    <xf numFmtId="38" fontId="15" fillId="6" borderId="9" xfId="1" applyFont="1" applyFill="1" applyBorder="1" applyAlignment="1" applyProtection="1">
      <alignment horizontal="center" vertical="center" shrinkToFit="1"/>
    </xf>
    <xf numFmtId="38" fontId="15" fillId="6" borderId="14" xfId="1" applyFont="1" applyFill="1" applyBorder="1" applyAlignment="1" applyProtection="1">
      <alignment horizontal="center" vertical="center" shrinkToFit="1"/>
    </xf>
    <xf numFmtId="38" fontId="15" fillId="6" borderId="16" xfId="1" applyFont="1" applyFill="1" applyBorder="1" applyAlignment="1" applyProtection="1">
      <alignment horizontal="center" vertical="center" shrinkToFit="1"/>
    </xf>
    <xf numFmtId="38" fontId="32" fillId="3" borderId="36" xfId="1" applyFont="1" applyFill="1" applyBorder="1" applyAlignment="1" applyProtection="1">
      <alignment horizontal="center" vertical="center" wrapText="1" shrinkToFit="1"/>
    </xf>
    <xf numFmtId="38" fontId="32" fillId="3" borderId="37" xfId="1" applyFont="1" applyFill="1" applyBorder="1" applyAlignment="1" applyProtection="1">
      <alignment horizontal="center" vertical="center" wrapText="1" shrinkToFit="1"/>
    </xf>
    <xf numFmtId="38" fontId="32" fillId="3" borderId="27" xfId="1" applyFont="1" applyFill="1" applyBorder="1" applyAlignment="1" applyProtection="1">
      <alignment horizontal="center" vertical="center" wrapText="1" shrinkToFit="1"/>
    </xf>
    <xf numFmtId="38" fontId="22" fillId="5" borderId="46" xfId="1" applyFont="1" applyFill="1" applyBorder="1" applyAlignment="1" applyProtection="1">
      <alignment horizontal="center" vertical="center" wrapText="1" shrinkToFit="1"/>
    </xf>
    <xf numFmtId="38" fontId="22" fillId="5" borderId="66" xfId="1" applyFont="1" applyFill="1" applyBorder="1" applyAlignment="1" applyProtection="1">
      <alignment horizontal="center" vertical="center" wrapText="1" shrinkToFit="1"/>
    </xf>
    <xf numFmtId="38" fontId="22" fillId="5" borderId="47" xfId="1" applyFont="1" applyFill="1" applyBorder="1" applyAlignment="1" applyProtection="1">
      <alignment horizontal="center" vertical="center" wrapText="1" shrinkToFit="1"/>
    </xf>
    <xf numFmtId="38" fontId="26" fillId="3" borderId="48" xfId="1" applyFont="1" applyFill="1" applyBorder="1" applyAlignment="1" applyProtection="1">
      <alignment horizontal="center" vertical="center" wrapText="1" shrinkToFit="1"/>
    </xf>
    <xf numFmtId="38" fontId="26" fillId="3" borderId="67" xfId="1" applyFont="1" applyFill="1" applyBorder="1" applyAlignment="1" applyProtection="1">
      <alignment horizontal="center" vertical="center" wrapText="1" shrinkToFit="1"/>
    </xf>
    <xf numFmtId="38" fontId="26" fillId="3" borderId="31" xfId="1" applyFont="1" applyFill="1" applyBorder="1" applyAlignment="1" applyProtection="1">
      <alignment horizontal="center" vertical="center" wrapText="1" shrinkToFit="1"/>
    </xf>
    <xf numFmtId="38" fontId="26" fillId="3" borderId="52" xfId="1" applyFont="1" applyFill="1" applyBorder="1" applyAlignment="1" applyProtection="1">
      <alignment horizontal="center" vertical="center" wrapText="1" shrinkToFit="1"/>
    </xf>
    <xf numFmtId="38" fontId="26" fillId="3" borderId="0" xfId="1" applyFont="1" applyFill="1" applyBorder="1" applyAlignment="1" applyProtection="1">
      <alignment horizontal="center" vertical="center" wrapText="1" shrinkToFit="1"/>
    </xf>
    <xf numFmtId="38" fontId="26" fillId="3" borderId="19" xfId="1" applyFont="1" applyFill="1" applyBorder="1" applyAlignment="1" applyProtection="1">
      <alignment horizontal="center" vertical="center" wrapText="1" shrinkToFit="1"/>
    </xf>
    <xf numFmtId="0" fontId="26" fillId="3" borderId="46" xfId="1" applyNumberFormat="1" applyFont="1" applyFill="1" applyBorder="1" applyAlignment="1" applyProtection="1">
      <alignment horizontal="center" vertical="center" wrapText="1" shrinkToFit="1"/>
    </xf>
    <xf numFmtId="0" fontId="26" fillId="3" borderId="66" xfId="1" applyNumberFormat="1" applyFont="1" applyFill="1" applyBorder="1" applyAlignment="1" applyProtection="1">
      <alignment horizontal="center" vertical="center" wrapText="1" shrinkToFit="1"/>
    </xf>
    <xf numFmtId="0" fontId="26" fillId="3" borderId="47" xfId="1" applyNumberFormat="1" applyFont="1" applyFill="1" applyBorder="1" applyAlignment="1" applyProtection="1">
      <alignment horizontal="center" vertical="center" wrapText="1" shrinkToFit="1"/>
    </xf>
    <xf numFmtId="38" fontId="23" fillId="6" borderId="35" xfId="1" applyFont="1" applyFill="1" applyBorder="1" applyAlignment="1" applyProtection="1">
      <alignment horizontal="center" vertical="center" wrapText="1" shrinkToFit="1"/>
    </xf>
    <xf numFmtId="38" fontId="23" fillId="6" borderId="67" xfId="1" applyFont="1" applyFill="1" applyBorder="1" applyAlignment="1" applyProtection="1">
      <alignment horizontal="center" vertical="center" wrapText="1" shrinkToFit="1"/>
    </xf>
    <xf numFmtId="38" fontId="23" fillId="6" borderId="31" xfId="1" applyFont="1" applyFill="1" applyBorder="1" applyAlignment="1" applyProtection="1">
      <alignment horizontal="center" vertical="center" shrinkToFit="1"/>
    </xf>
    <xf numFmtId="0" fontId="26" fillId="6" borderId="10" xfId="0" applyFont="1" applyFill="1" applyBorder="1" applyAlignment="1" applyProtection="1">
      <alignment horizontal="center" vertical="center" wrapText="1" shrinkToFit="1"/>
    </xf>
    <xf numFmtId="0" fontId="26" fillId="6" borderId="15" xfId="0" applyFont="1" applyFill="1" applyBorder="1" applyAlignment="1" applyProtection="1">
      <alignment horizontal="center" vertical="center" wrapText="1" shrinkToFit="1"/>
    </xf>
    <xf numFmtId="0" fontId="26" fillId="6" borderId="17" xfId="0" applyFont="1" applyFill="1" applyBorder="1" applyAlignment="1" applyProtection="1">
      <alignment horizontal="center" vertical="center" shrinkToFit="1"/>
    </xf>
    <xf numFmtId="38" fontId="26" fillId="6" borderId="9" xfId="1" applyFont="1" applyFill="1" applyBorder="1" applyAlignment="1" applyProtection="1">
      <alignment horizontal="center" vertical="center" wrapText="1" shrinkToFit="1"/>
    </xf>
    <xf numFmtId="38" fontId="26" fillId="6" borderId="14" xfId="1" applyFont="1" applyFill="1" applyBorder="1" applyAlignment="1" applyProtection="1">
      <alignment horizontal="center" vertical="center" wrapText="1" shrinkToFit="1"/>
    </xf>
    <xf numFmtId="38" fontId="26" fillId="6" borderId="16" xfId="1" applyFont="1" applyFill="1" applyBorder="1" applyAlignment="1" applyProtection="1">
      <alignment horizontal="center" vertical="center" wrapText="1" shrinkToFit="1"/>
    </xf>
    <xf numFmtId="38" fontId="23" fillId="3" borderId="46" xfId="1" applyFont="1" applyFill="1" applyBorder="1" applyAlignment="1" applyProtection="1">
      <alignment horizontal="center" vertical="center" wrapText="1" shrinkToFit="1"/>
    </xf>
    <xf numFmtId="38" fontId="23" fillId="3" borderId="66" xfId="1" applyFont="1" applyFill="1" applyBorder="1" applyAlignment="1" applyProtection="1">
      <alignment horizontal="center" vertical="center" wrapText="1" shrinkToFit="1"/>
    </xf>
    <xf numFmtId="38" fontId="23" fillId="3" borderId="47" xfId="1" applyFont="1" applyFill="1" applyBorder="1" applyAlignment="1" applyProtection="1">
      <alignment horizontal="center" vertical="center" wrapText="1" shrinkToFit="1"/>
    </xf>
    <xf numFmtId="49" fontId="19" fillId="0" borderId="5" xfId="1" applyNumberFormat="1" applyFont="1" applyBorder="1" applyAlignment="1" applyProtection="1">
      <alignment horizontal="center" vertical="center" wrapText="1"/>
      <protection locked="0"/>
    </xf>
    <xf numFmtId="49" fontId="19" fillId="0" borderId="3" xfId="1" applyNumberFormat="1" applyFont="1" applyBorder="1" applyAlignment="1" applyProtection="1">
      <alignment horizontal="center" vertical="center" wrapText="1"/>
      <protection locked="0"/>
    </xf>
    <xf numFmtId="49" fontId="19" fillId="0" borderId="44" xfId="1" applyNumberFormat="1" applyFont="1" applyBorder="1" applyAlignment="1" applyProtection="1">
      <alignment horizontal="center" vertical="center" wrapText="1"/>
      <protection locked="0"/>
    </xf>
    <xf numFmtId="49" fontId="19" fillId="0" borderId="23" xfId="1" applyNumberFormat="1" applyFont="1" applyBorder="1" applyAlignment="1" applyProtection="1">
      <alignment horizontal="center" vertical="center" wrapText="1"/>
      <protection locked="0"/>
    </xf>
    <xf numFmtId="49" fontId="19" fillId="0" borderId="45" xfId="1" applyNumberFormat="1" applyFont="1" applyBorder="1" applyAlignment="1" applyProtection="1">
      <alignment horizontal="center" vertical="center" wrapText="1"/>
      <protection locked="0"/>
    </xf>
    <xf numFmtId="49" fontId="19" fillId="0" borderId="24" xfId="1" applyNumberFormat="1" applyFont="1" applyBorder="1" applyAlignment="1" applyProtection="1">
      <alignment horizontal="center" vertical="center" wrapText="1"/>
      <protection locked="0"/>
    </xf>
    <xf numFmtId="49" fontId="19" fillId="0" borderId="26" xfId="1" applyNumberFormat="1" applyFont="1" applyBorder="1" applyAlignment="1" applyProtection="1">
      <alignment horizontal="center" vertical="center" wrapText="1"/>
      <protection locked="0"/>
    </xf>
    <xf numFmtId="49" fontId="19" fillId="0" borderId="40" xfId="1" applyNumberFormat="1" applyFont="1" applyBorder="1" applyAlignment="1" applyProtection="1">
      <alignment horizontal="center" vertical="center" wrapText="1"/>
      <protection locked="0"/>
    </xf>
    <xf numFmtId="0" fontId="19" fillId="0" borderId="5" xfId="1" applyNumberFormat="1" applyFont="1" applyBorder="1" applyAlignment="1" applyProtection="1">
      <alignment horizontal="center" vertical="center" wrapText="1"/>
      <protection locked="0"/>
    </xf>
    <xf numFmtId="0" fontId="19" fillId="0" borderId="3" xfId="1" applyNumberFormat="1" applyFont="1" applyBorder="1" applyAlignment="1" applyProtection="1">
      <alignment horizontal="center" vertical="center" wrapText="1"/>
      <protection locked="0"/>
    </xf>
    <xf numFmtId="0" fontId="19" fillId="0" borderId="44" xfId="1" applyNumberFormat="1" applyFont="1" applyBorder="1" applyAlignment="1" applyProtection="1">
      <alignment horizontal="center" vertical="center" wrapText="1"/>
      <protection locked="0"/>
    </xf>
    <xf numFmtId="0" fontId="19" fillId="0" borderId="23" xfId="1" applyNumberFormat="1" applyFont="1" applyBorder="1" applyAlignment="1" applyProtection="1">
      <alignment horizontal="center" vertical="center" wrapText="1"/>
      <protection locked="0"/>
    </xf>
    <xf numFmtId="0" fontId="19" fillId="0" borderId="45" xfId="1" applyNumberFormat="1" applyFont="1" applyBorder="1" applyAlignment="1" applyProtection="1">
      <alignment horizontal="center" vertical="center" wrapText="1"/>
      <protection locked="0"/>
    </xf>
    <xf numFmtId="0" fontId="19" fillId="0" borderId="51" xfId="1" applyNumberFormat="1" applyFont="1" applyBorder="1" applyAlignment="1" applyProtection="1">
      <alignment horizontal="center" vertical="center" wrapText="1"/>
      <protection locked="0"/>
    </xf>
    <xf numFmtId="0" fontId="19" fillId="0" borderId="26" xfId="1" applyNumberFormat="1" applyFont="1" applyBorder="1" applyAlignment="1" applyProtection="1">
      <alignment horizontal="center" vertical="center" wrapText="1"/>
      <protection locked="0"/>
    </xf>
    <xf numFmtId="0" fontId="19" fillId="0" borderId="40" xfId="1" applyNumberFormat="1" applyFont="1" applyBorder="1" applyAlignment="1" applyProtection="1">
      <alignment horizontal="center" vertical="center" wrapText="1"/>
      <protection locked="0"/>
    </xf>
    <xf numFmtId="0" fontId="19" fillId="0" borderId="24" xfId="1"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4461510" y="57151"/>
          <a:ext cx="211455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日（金）０時から令和２年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0</xdr:col>
      <xdr:colOff>89310</xdr:colOff>
      <xdr:row>0</xdr:row>
      <xdr:rowOff>100986</xdr:rowOff>
    </xdr:from>
    <xdr:to>
      <xdr:col>12</xdr:col>
      <xdr:colOff>2017963</xdr:colOff>
      <xdr:row>0</xdr:row>
      <xdr:rowOff>1491096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310" y="100986"/>
          <a:ext cx="24179053"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日（金）</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時から令和２年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12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V52"/>
  <sheetViews>
    <sheetView showZeros="0" topLeftCell="A22" zoomScale="70" zoomScaleNormal="70" zoomScaleSheetLayoutView="100" workbookViewId="0">
      <selection activeCell="T36" sqref="T36"/>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0"/>
    </row>
    <row r="3" spans="1:20" ht="20.45" customHeight="1" x14ac:dyDescent="0.4">
      <c r="B3" s="4"/>
      <c r="H3" s="30"/>
      <c r="I3" s="30"/>
      <c r="J3" s="30"/>
      <c r="K3" s="211" t="s">
        <v>91</v>
      </c>
      <c r="L3" s="211"/>
      <c r="M3" s="211"/>
    </row>
    <row r="4" spans="1:20" ht="20.45" customHeight="1" x14ac:dyDescent="0.15">
      <c r="B4" s="5" t="s">
        <v>2</v>
      </c>
      <c r="H4" s="30"/>
      <c r="I4" s="30"/>
      <c r="J4" s="30"/>
      <c r="K4" s="30"/>
      <c r="L4" s="30"/>
      <c r="M4" s="30"/>
    </row>
    <row r="5" spans="1:20" ht="20.45" customHeight="1" x14ac:dyDescent="0.15">
      <c r="B5" s="6" t="s">
        <v>10</v>
      </c>
      <c r="H5" s="48" t="s">
        <v>62</v>
      </c>
      <c r="I5" s="30"/>
      <c r="J5" s="30"/>
      <c r="K5" s="30"/>
      <c r="L5" s="30"/>
      <c r="M5" s="30"/>
    </row>
    <row r="6" spans="1:20" s="44" customFormat="1" ht="15.6" customHeight="1" x14ac:dyDescent="0.15">
      <c r="H6" s="48"/>
      <c r="I6" s="48"/>
      <c r="J6" s="48"/>
      <c r="K6" s="48"/>
      <c r="L6" s="48"/>
      <c r="M6" s="48"/>
    </row>
    <row r="7" spans="1:20" s="44" customFormat="1" ht="16.5" customHeight="1" x14ac:dyDescent="0.15">
      <c r="H7" s="48"/>
      <c r="I7" s="48"/>
      <c r="J7" s="48"/>
      <c r="K7" s="48"/>
      <c r="L7" s="48"/>
      <c r="M7" s="48"/>
      <c r="T7" s="10"/>
    </row>
    <row r="8" spans="1:20" s="44" customFormat="1" ht="5.45" customHeight="1" x14ac:dyDescent="0.15">
      <c r="H8" s="48"/>
      <c r="I8" s="48"/>
      <c r="J8" s="48"/>
      <c r="K8" s="48"/>
      <c r="L8" s="48"/>
      <c r="M8" s="48"/>
      <c r="T8" s="10"/>
    </row>
    <row r="9" spans="1:20" ht="16.149999999999999" customHeight="1" x14ac:dyDescent="0.15">
      <c r="B9" s="7"/>
      <c r="H9" s="29" t="s">
        <v>25</v>
      </c>
      <c r="I9" s="29"/>
      <c r="J9" s="29"/>
      <c r="K9" s="29"/>
      <c r="L9" s="29"/>
      <c r="M9" s="30"/>
    </row>
    <row r="10" spans="1:20" ht="26.45" customHeight="1" x14ac:dyDescent="0.15">
      <c r="B10" s="45"/>
      <c r="C10" s="44"/>
      <c r="D10" s="44"/>
      <c r="E10" s="45"/>
      <c r="F10" s="45"/>
      <c r="G10" s="45"/>
      <c r="H10" s="46" t="s">
        <v>8</v>
      </c>
      <c r="I10" s="46"/>
      <c r="J10" s="46"/>
      <c r="K10" s="46"/>
      <c r="L10" s="46"/>
      <c r="M10" s="31" t="s">
        <v>9</v>
      </c>
    </row>
    <row r="11" spans="1:20" ht="26.45" customHeight="1" x14ac:dyDescent="0.15">
      <c r="B11" s="45"/>
      <c r="C11" s="45"/>
      <c r="D11" s="45"/>
      <c r="E11" s="45"/>
      <c r="F11" s="45"/>
      <c r="G11" s="45"/>
      <c r="H11" s="32" t="s">
        <v>3</v>
      </c>
      <c r="I11" s="47"/>
      <c r="J11" s="47"/>
      <c r="K11" s="48"/>
      <c r="L11" s="48"/>
      <c r="M11" s="48"/>
    </row>
    <row r="12" spans="1:20" ht="26.45" customHeight="1" x14ac:dyDescent="0.15">
      <c r="B12" s="45"/>
      <c r="C12" s="45"/>
      <c r="D12" s="45"/>
      <c r="E12" s="45"/>
      <c r="F12" s="45"/>
      <c r="G12" s="45"/>
      <c r="H12" s="49" t="s">
        <v>4</v>
      </c>
      <c r="I12" s="48"/>
      <c r="J12" s="47"/>
      <c r="K12" s="50"/>
      <c r="L12" s="50"/>
      <c r="M12" s="50"/>
    </row>
    <row r="13" spans="1:20" ht="26.45" customHeight="1" x14ac:dyDescent="0.15">
      <c r="B13" s="45"/>
      <c r="C13" s="45"/>
      <c r="D13" s="45"/>
      <c r="E13" s="45"/>
      <c r="F13" s="45"/>
      <c r="G13" s="45"/>
      <c r="H13" s="33" t="s">
        <v>7</v>
      </c>
      <c r="I13" s="50"/>
      <c r="J13" s="47"/>
      <c r="K13" s="47"/>
      <c r="L13" s="47"/>
      <c r="M13" s="50"/>
    </row>
    <row r="14" spans="1:20" ht="5.45" customHeight="1" x14ac:dyDescent="0.15">
      <c r="B14" s="45"/>
      <c r="C14" s="44"/>
      <c r="D14" s="44"/>
      <c r="E14" s="45"/>
      <c r="F14" s="45"/>
      <c r="G14" s="45"/>
      <c r="H14" s="51"/>
      <c r="I14" s="52"/>
      <c r="J14" s="45"/>
      <c r="K14" s="45"/>
      <c r="L14" s="45"/>
      <c r="M14" s="52"/>
    </row>
    <row r="15" spans="1:20" ht="23.25" customHeight="1" x14ac:dyDescent="0.15">
      <c r="A15" s="212" t="s">
        <v>81</v>
      </c>
      <c r="B15" s="212"/>
      <c r="C15" s="212"/>
      <c r="D15" s="212"/>
      <c r="E15" s="212"/>
      <c r="F15" s="212"/>
      <c r="G15" s="212"/>
      <c r="H15" s="212"/>
      <c r="I15" s="212"/>
      <c r="J15" s="212"/>
      <c r="K15" s="212"/>
      <c r="L15" s="212"/>
      <c r="M15" s="212"/>
      <c r="N15" s="212"/>
    </row>
    <row r="16" spans="1:20" ht="30" customHeight="1" x14ac:dyDescent="0.15">
      <c r="A16" s="13"/>
      <c r="B16" s="227" t="s">
        <v>89</v>
      </c>
      <c r="C16" s="227"/>
      <c r="D16" s="227"/>
      <c r="E16" s="227"/>
      <c r="F16" s="227"/>
      <c r="G16" s="227"/>
      <c r="H16" s="227"/>
      <c r="I16" s="227"/>
      <c r="J16" s="227"/>
      <c r="K16" s="227"/>
      <c r="L16" s="227"/>
      <c r="M16" s="227"/>
      <c r="N16" s="13"/>
    </row>
    <row r="17" spans="1:14" ht="4.1500000000000004" customHeight="1" x14ac:dyDescent="0.15">
      <c r="A17" s="13"/>
      <c r="B17" s="42"/>
      <c r="C17" s="42"/>
      <c r="D17" s="42"/>
      <c r="E17" s="42"/>
      <c r="F17" s="42"/>
      <c r="G17" s="42"/>
      <c r="H17" s="42"/>
      <c r="I17" s="42"/>
      <c r="J17" s="42"/>
      <c r="K17" s="42"/>
      <c r="L17" s="42"/>
      <c r="M17" s="42"/>
      <c r="N17" s="13"/>
    </row>
    <row r="18" spans="1:14" x14ac:dyDescent="0.15">
      <c r="B18" s="228" t="s">
        <v>63</v>
      </c>
      <c r="C18" s="228"/>
      <c r="D18" s="228"/>
      <c r="E18" s="228"/>
      <c r="F18" s="228"/>
      <c r="G18" s="228"/>
      <c r="H18" s="228"/>
      <c r="I18" s="228"/>
      <c r="J18" s="228"/>
      <c r="K18" s="228"/>
      <c r="L18" s="228"/>
      <c r="M18" s="228"/>
    </row>
    <row r="19" spans="1:14" ht="13.15" customHeight="1" x14ac:dyDescent="0.15">
      <c r="B19" s="229" t="s">
        <v>5</v>
      </c>
      <c r="C19" s="229"/>
      <c r="D19" s="43"/>
    </row>
    <row r="20" spans="1:14" ht="21" customHeight="1" x14ac:dyDescent="0.15">
      <c r="B20" s="10" t="s">
        <v>64</v>
      </c>
      <c r="C20" s="230">
        <f>SUM(L29)</f>
        <v>0</v>
      </c>
      <c r="D20" s="231"/>
      <c r="E20" s="231"/>
      <c r="F20" s="231"/>
      <c r="G20" t="s">
        <v>65</v>
      </c>
      <c r="H20" s="44"/>
    </row>
    <row r="21" spans="1:14" ht="5.45" customHeight="1" x14ac:dyDescent="0.15">
      <c r="B21" s="8" t="s">
        <v>14</v>
      </c>
    </row>
    <row r="22" spans="1:14" ht="21" customHeight="1" thickBot="1" x14ac:dyDescent="0.2">
      <c r="B22" s="232" t="s">
        <v>11</v>
      </c>
      <c r="C22" s="233"/>
      <c r="D22" s="233"/>
      <c r="E22" s="233"/>
      <c r="F22" s="233"/>
      <c r="G22" s="234"/>
      <c r="H22" s="234"/>
      <c r="I22" s="234"/>
      <c r="J22" s="234"/>
      <c r="K22" s="234"/>
      <c r="L22" s="234"/>
      <c r="M22" s="235"/>
    </row>
    <row r="23" spans="1:14" ht="21" customHeight="1" x14ac:dyDescent="0.15">
      <c r="B23" s="238" t="s">
        <v>6</v>
      </c>
      <c r="C23" s="239"/>
      <c r="D23" s="238" t="s">
        <v>42</v>
      </c>
      <c r="E23" s="240"/>
      <c r="F23" s="241"/>
      <c r="G23" s="242" t="s">
        <v>17</v>
      </c>
      <c r="H23" s="243"/>
      <c r="I23" s="244"/>
      <c r="J23" s="221" t="s">
        <v>45</v>
      </c>
      <c r="K23" s="222"/>
      <c r="L23" s="222"/>
      <c r="M23" s="223"/>
    </row>
    <row r="24" spans="1:14" ht="60" customHeight="1" thickBot="1" x14ac:dyDescent="0.2">
      <c r="B24" s="238"/>
      <c r="C24" s="239"/>
      <c r="D24" s="238"/>
      <c r="E24" s="240"/>
      <c r="F24" s="241"/>
      <c r="G24" s="245" t="s">
        <v>46</v>
      </c>
      <c r="H24" s="246"/>
      <c r="I24" s="247"/>
      <c r="J24" s="224" t="s">
        <v>34</v>
      </c>
      <c r="K24" s="225"/>
      <c r="L24" s="225"/>
      <c r="M24" s="226"/>
    </row>
    <row r="25" spans="1:14" ht="25.15" customHeight="1" x14ac:dyDescent="0.15">
      <c r="B25" s="213" t="s">
        <v>15</v>
      </c>
      <c r="C25" s="214"/>
      <c r="D25" s="217" t="s">
        <v>12</v>
      </c>
      <c r="E25" s="217"/>
      <c r="F25" s="218"/>
      <c r="G25" s="53"/>
      <c r="H25" s="37">
        <f>'③キャンセル対応表 (宿泊旅行) '!P39</f>
        <v>0</v>
      </c>
      <c r="I25" s="18" t="s">
        <v>33</v>
      </c>
      <c r="J25" s="54" t="s">
        <v>66</v>
      </c>
      <c r="K25" s="54"/>
      <c r="L25" s="55">
        <f>'③キャンセル対応表 (宿泊旅行) '!Q39</f>
        <v>0</v>
      </c>
      <c r="M25" s="19" t="s">
        <v>33</v>
      </c>
    </row>
    <row r="26" spans="1:14" ht="25.15" customHeight="1" thickBot="1" x14ac:dyDescent="0.2">
      <c r="B26" s="215"/>
      <c r="C26" s="216"/>
      <c r="D26" s="219" t="s">
        <v>13</v>
      </c>
      <c r="E26" s="219"/>
      <c r="F26" s="220"/>
      <c r="G26" s="41"/>
      <c r="H26" s="38">
        <f>'③キャンセル対応表 (宿泊旅行) '!P40</f>
        <v>0</v>
      </c>
      <c r="I26" s="16" t="s">
        <v>33</v>
      </c>
      <c r="J26" s="56" t="s">
        <v>67</v>
      </c>
      <c r="K26" s="56"/>
      <c r="L26" s="57">
        <f>'③キャンセル対応表 (宿泊旅行) '!Q40</f>
        <v>0</v>
      </c>
      <c r="M26" s="14" t="s">
        <v>33</v>
      </c>
    </row>
    <row r="27" spans="1:14" ht="25.15" customHeight="1" x14ac:dyDescent="0.15">
      <c r="B27" s="213" t="s">
        <v>16</v>
      </c>
      <c r="C27" s="214"/>
      <c r="D27" s="217" t="s">
        <v>12</v>
      </c>
      <c r="E27" s="217"/>
      <c r="F27" s="218"/>
      <c r="G27" s="58"/>
      <c r="H27" s="39">
        <f>'③キャンセル対応表 (日帰り)'!O33</f>
        <v>0</v>
      </c>
      <c r="I27" s="17" t="s">
        <v>33</v>
      </c>
      <c r="J27" s="59" t="s">
        <v>68</v>
      </c>
      <c r="K27" s="59"/>
      <c r="L27" s="60">
        <f>'③キャンセル対応表 (日帰り)'!P33</f>
        <v>0</v>
      </c>
      <c r="M27" s="15" t="s">
        <v>33</v>
      </c>
    </row>
    <row r="28" spans="1:14" ht="25.15" customHeight="1" thickBot="1" x14ac:dyDescent="0.2">
      <c r="B28" s="236"/>
      <c r="C28" s="237"/>
      <c r="D28" s="248" t="s">
        <v>13</v>
      </c>
      <c r="E28" s="248"/>
      <c r="F28" s="249"/>
      <c r="G28" s="41"/>
      <c r="H28" s="38">
        <f>'③キャンセル対応表 (日帰り)'!O34</f>
        <v>0</v>
      </c>
      <c r="I28" s="16" t="s">
        <v>33</v>
      </c>
      <c r="J28" s="56" t="s">
        <v>69</v>
      </c>
      <c r="K28" s="56"/>
      <c r="L28" s="57">
        <f>'③キャンセル対応表 (日帰り)'!P34</f>
        <v>0</v>
      </c>
      <c r="M28" s="14" t="s">
        <v>33</v>
      </c>
    </row>
    <row r="29" spans="1:14" ht="25.15" customHeight="1" thickTop="1" thickBot="1" x14ac:dyDescent="0.2">
      <c r="B29" s="250" t="s">
        <v>70</v>
      </c>
      <c r="C29" s="251"/>
      <c r="D29" s="251"/>
      <c r="E29" s="251"/>
      <c r="F29" s="251"/>
      <c r="G29" s="251"/>
      <c r="H29" s="251"/>
      <c r="I29" s="252"/>
      <c r="J29" s="61" t="s">
        <v>64</v>
      </c>
      <c r="K29" s="62"/>
      <c r="L29" s="63">
        <f>SUM(L25:L28)</f>
        <v>0</v>
      </c>
      <c r="M29" s="64" t="s">
        <v>33</v>
      </c>
    </row>
    <row r="30" spans="1:14" ht="5.45" customHeight="1" x14ac:dyDescent="0.15">
      <c r="B30" s="65"/>
      <c r="C30" s="65"/>
      <c r="D30" s="66"/>
      <c r="E30" s="66"/>
      <c r="F30" s="66"/>
      <c r="G30" s="66"/>
      <c r="H30" s="10"/>
      <c r="I30" s="10"/>
      <c r="J30" s="10"/>
      <c r="K30" s="10"/>
      <c r="L30" s="67"/>
      <c r="M30" s="10"/>
    </row>
    <row r="31" spans="1:14" s="44" customFormat="1" x14ac:dyDescent="0.15">
      <c r="B31" s="44" t="s">
        <v>71</v>
      </c>
    </row>
    <row r="32" spans="1:14" s="44" customFormat="1" ht="2.25" customHeight="1" x14ac:dyDescent="0.15"/>
    <row r="33" spans="2:22" s="44" customFormat="1" ht="13.9" customHeight="1" x14ac:dyDescent="0.15">
      <c r="B33" s="253" t="s">
        <v>72</v>
      </c>
      <c r="C33" s="254"/>
      <c r="D33" s="257"/>
      <c r="E33" s="258"/>
      <c r="F33" s="258"/>
      <c r="G33" s="259"/>
      <c r="H33" s="260" t="s">
        <v>73</v>
      </c>
      <c r="I33" s="262"/>
      <c r="J33" s="263"/>
      <c r="K33" s="263"/>
      <c r="L33" s="263"/>
      <c r="M33" s="264"/>
      <c r="N33" s="48"/>
      <c r="O33" s="68"/>
      <c r="P33" s="69"/>
      <c r="Q33" s="69"/>
      <c r="R33" s="48"/>
      <c r="S33" s="48"/>
      <c r="T33" s="48"/>
      <c r="U33" s="48"/>
      <c r="V33" s="48"/>
    </row>
    <row r="34" spans="2:22" s="44" customFormat="1" ht="23.45" customHeight="1" x14ac:dyDescent="0.15">
      <c r="B34" s="255"/>
      <c r="C34" s="256"/>
      <c r="D34" s="265"/>
      <c r="E34" s="266"/>
      <c r="F34" s="266"/>
      <c r="G34" s="267"/>
      <c r="H34" s="261"/>
      <c r="I34" s="268"/>
      <c r="J34" s="269"/>
      <c r="K34" s="269"/>
      <c r="L34" s="269"/>
      <c r="M34" s="270"/>
      <c r="N34" s="48"/>
      <c r="O34" s="69"/>
      <c r="P34" s="69"/>
      <c r="Q34" s="69"/>
      <c r="R34" s="48"/>
      <c r="S34" s="48"/>
      <c r="T34" s="48"/>
      <c r="U34" s="48"/>
      <c r="V34" s="48"/>
    </row>
    <row r="35" spans="2:22" s="44" customFormat="1" ht="13.9" customHeight="1" x14ac:dyDescent="0.15">
      <c r="B35" s="271" t="s">
        <v>74</v>
      </c>
      <c r="C35" s="272"/>
      <c r="D35" s="275" t="s">
        <v>75</v>
      </c>
      <c r="E35" s="276"/>
      <c r="F35" s="276"/>
      <c r="G35" s="276"/>
      <c r="H35" s="276"/>
      <c r="I35" s="276"/>
      <c r="J35" s="276"/>
      <c r="K35" s="276"/>
      <c r="L35" s="276"/>
      <c r="M35" s="277"/>
      <c r="N35" s="48"/>
      <c r="O35" s="69"/>
      <c r="P35" s="69"/>
      <c r="Q35" s="69"/>
      <c r="R35" s="48"/>
      <c r="S35" s="48"/>
      <c r="T35" s="48"/>
      <c r="U35" s="48"/>
      <c r="V35" s="48"/>
    </row>
    <row r="36" spans="2:22" s="44" customFormat="1" ht="23.45" customHeight="1" x14ac:dyDescent="0.15">
      <c r="B36" s="273"/>
      <c r="C36" s="274"/>
      <c r="D36" s="278"/>
      <c r="E36" s="279"/>
      <c r="F36" s="279"/>
      <c r="G36" s="279"/>
      <c r="H36" s="279"/>
      <c r="I36" s="279"/>
      <c r="J36" s="279"/>
      <c r="K36" s="279"/>
      <c r="L36" s="279"/>
      <c r="M36" s="280"/>
      <c r="N36" s="70"/>
      <c r="O36" s="70"/>
      <c r="P36" s="70"/>
      <c r="Q36" s="70"/>
      <c r="R36" s="70"/>
      <c r="S36" s="70"/>
      <c r="T36" s="70"/>
      <c r="U36" s="70"/>
      <c r="V36" s="70"/>
    </row>
    <row r="37" spans="2:22" s="44" customFormat="1" ht="13.9" customHeight="1" x14ac:dyDescent="0.15">
      <c r="B37" s="271" t="s">
        <v>76</v>
      </c>
      <c r="C37" s="272"/>
      <c r="D37" s="271"/>
      <c r="E37" s="281"/>
      <c r="F37" s="281"/>
      <c r="G37" s="272"/>
      <c r="H37" s="283" t="s">
        <v>77</v>
      </c>
      <c r="I37" s="271"/>
      <c r="J37" s="281"/>
      <c r="K37" s="281"/>
      <c r="L37" s="281"/>
      <c r="M37" s="272"/>
      <c r="N37" s="70"/>
      <c r="O37" s="70"/>
      <c r="P37" s="70"/>
      <c r="Q37" s="70"/>
      <c r="R37" s="70"/>
      <c r="S37" s="70"/>
      <c r="T37" s="70"/>
      <c r="U37" s="70"/>
      <c r="V37" s="70"/>
    </row>
    <row r="38" spans="2:22" s="44" customFormat="1" ht="23.45" customHeight="1" x14ac:dyDescent="0.15">
      <c r="B38" s="273"/>
      <c r="C38" s="274"/>
      <c r="D38" s="273"/>
      <c r="E38" s="282"/>
      <c r="F38" s="282"/>
      <c r="G38" s="274"/>
      <c r="H38" s="284"/>
      <c r="I38" s="273"/>
      <c r="J38" s="282"/>
      <c r="K38" s="282"/>
      <c r="L38" s="282"/>
      <c r="M38" s="274"/>
      <c r="N38" s="48"/>
      <c r="P38" s="69"/>
      <c r="Q38" s="69"/>
      <c r="R38" s="48"/>
      <c r="S38" s="48"/>
      <c r="T38" s="48"/>
      <c r="U38" s="48"/>
      <c r="V38" s="48"/>
    </row>
    <row r="39" spans="2:22" s="44" customFormat="1" ht="13.9" customHeight="1" x14ac:dyDescent="0.15">
      <c r="B39" s="271" t="s">
        <v>78</v>
      </c>
      <c r="C39" s="272"/>
      <c r="D39" s="271"/>
      <c r="E39" s="281"/>
      <c r="F39" s="281"/>
      <c r="G39" s="281"/>
      <c r="H39" s="281"/>
      <c r="I39" s="281"/>
      <c r="J39" s="281"/>
      <c r="K39" s="281"/>
      <c r="L39" s="281"/>
      <c r="M39" s="272"/>
      <c r="N39" s="48"/>
      <c r="P39" s="69"/>
      <c r="Q39" s="69"/>
      <c r="R39" s="48"/>
      <c r="S39" s="48"/>
      <c r="T39" s="48"/>
      <c r="U39" s="48"/>
      <c r="V39" s="48"/>
    </row>
    <row r="40" spans="2:22" s="44" customFormat="1" ht="23.45" customHeight="1" x14ac:dyDescent="0.15">
      <c r="B40" s="273"/>
      <c r="C40" s="274"/>
      <c r="D40" s="273"/>
      <c r="E40" s="282"/>
      <c r="F40" s="282"/>
      <c r="G40" s="282"/>
      <c r="H40" s="282"/>
      <c r="I40" s="282"/>
      <c r="J40" s="282"/>
      <c r="K40" s="282"/>
      <c r="L40" s="282"/>
      <c r="M40" s="274"/>
      <c r="N40" s="48"/>
      <c r="O40" s="48"/>
      <c r="P40" s="48"/>
      <c r="Q40" s="48"/>
      <c r="R40" s="48"/>
      <c r="S40" s="48"/>
      <c r="T40" s="48"/>
      <c r="U40" s="48"/>
      <c r="V40" s="48"/>
    </row>
    <row r="41" spans="2:22" s="44" customFormat="1" ht="13.9" customHeight="1" x14ac:dyDescent="0.15">
      <c r="B41" s="271" t="s">
        <v>79</v>
      </c>
      <c r="C41" s="272"/>
      <c r="D41" s="287" t="s">
        <v>80</v>
      </c>
      <c r="E41" s="288"/>
      <c r="F41" s="263"/>
      <c r="G41" s="263"/>
      <c r="H41" s="263"/>
      <c r="I41" s="263"/>
      <c r="J41" s="263"/>
      <c r="K41" s="263"/>
      <c r="L41" s="263"/>
      <c r="M41" s="264"/>
      <c r="N41" s="48"/>
      <c r="O41" s="48"/>
      <c r="P41" s="48"/>
      <c r="Q41" s="48"/>
      <c r="R41" s="48"/>
      <c r="S41" s="48"/>
      <c r="T41" s="48"/>
      <c r="U41" s="48"/>
      <c r="V41" s="48"/>
    </row>
    <row r="42" spans="2:22" s="44" customFormat="1" ht="23.45" customHeight="1" x14ac:dyDescent="0.15">
      <c r="B42" s="273"/>
      <c r="C42" s="274"/>
      <c r="D42" s="265"/>
      <c r="E42" s="266"/>
      <c r="F42" s="266"/>
      <c r="G42" s="266"/>
      <c r="H42" s="266"/>
      <c r="I42" s="266"/>
      <c r="J42" s="266"/>
      <c r="K42" s="266"/>
      <c r="L42" s="266"/>
      <c r="M42" s="267"/>
      <c r="N42" s="48"/>
      <c r="O42" s="48"/>
      <c r="P42" s="48"/>
      <c r="Q42" s="48"/>
      <c r="R42" s="48"/>
      <c r="S42" s="48"/>
      <c r="T42" s="48"/>
      <c r="U42" s="48"/>
      <c r="V42" s="48"/>
    </row>
    <row r="43" spans="2:22" s="44" customFormat="1" ht="17.25" customHeight="1" x14ac:dyDescent="0.15">
      <c r="B43" s="289" t="s">
        <v>90</v>
      </c>
      <c r="C43" s="289"/>
      <c r="D43" s="289"/>
      <c r="E43" s="289"/>
      <c r="F43" s="289"/>
      <c r="G43" s="289"/>
      <c r="H43" s="289"/>
      <c r="I43" s="289"/>
      <c r="J43" s="289"/>
      <c r="K43" s="289"/>
      <c r="L43" s="289"/>
    </row>
    <row r="44" spans="2:22" s="44" customFormat="1" ht="6.75" customHeight="1" x14ac:dyDescent="0.15">
      <c r="B44" s="71"/>
    </row>
    <row r="45" spans="2:22" s="44" customFormat="1" ht="6.6" customHeight="1" x14ac:dyDescent="0.15">
      <c r="C45" s="72"/>
    </row>
    <row r="46" spans="2:22" ht="18.75" customHeight="1" x14ac:dyDescent="0.15">
      <c r="B46" s="285" t="s">
        <v>44</v>
      </c>
      <c r="C46" s="285"/>
      <c r="D46" s="285"/>
      <c r="E46" s="285"/>
      <c r="F46" s="285"/>
      <c r="G46" s="285"/>
      <c r="H46" s="285"/>
      <c r="I46" s="285"/>
      <c r="J46" s="285"/>
      <c r="K46" s="285"/>
      <c r="L46" s="285"/>
      <c r="M46" s="285"/>
    </row>
    <row r="47" spans="2:22" ht="18.75" customHeight="1" x14ac:dyDescent="0.15">
      <c r="B47" s="286" t="s">
        <v>43</v>
      </c>
      <c r="C47" s="286"/>
      <c r="D47" s="286"/>
      <c r="E47" s="286"/>
      <c r="F47" s="286"/>
      <c r="G47" s="286"/>
      <c r="H47" s="286"/>
      <c r="I47" s="286"/>
      <c r="J47" s="286"/>
      <c r="K47" s="286"/>
      <c r="L47" s="286"/>
      <c r="M47" s="286"/>
    </row>
    <row r="48" spans="2:22" ht="11.25" customHeight="1" x14ac:dyDescent="0.15">
      <c r="B48" s="66"/>
      <c r="C48" s="66"/>
      <c r="D48" s="66"/>
      <c r="E48" s="73"/>
      <c r="F48" s="73"/>
      <c r="G48" s="73"/>
      <c r="H48" s="10"/>
      <c r="I48" s="10"/>
      <c r="J48" s="10"/>
      <c r="K48" s="10"/>
      <c r="L48" s="10"/>
      <c r="M48" s="10"/>
    </row>
    <row r="49" spans="2:2" x14ac:dyDescent="0.15">
      <c r="B49" s="9"/>
    </row>
    <row r="50" spans="2:2" x14ac:dyDescent="0.15">
      <c r="B50" s="9"/>
    </row>
    <row r="51" spans="2:2" x14ac:dyDescent="0.15">
      <c r="B51" s="9"/>
    </row>
    <row r="52" spans="2:2" x14ac:dyDescent="0.15">
      <c r="B52" s="9"/>
    </row>
  </sheetData>
  <sheetProtection algorithmName="SHA-512" hashValue="wbndBq5G0VyN9Hwpn5hsyZbPIIJy5bQJv3lO9utbT3ZaaTn0BZ7n+986G62+8x3EVboCrO0YD60UPceYoG4NNQ==" saltValue="AalcnPXy0lFBAQGcvy2ZKw==" spinCount="100000" sheet="1" objects="1" scenarios="1"/>
  <mergeCells count="41">
    <mergeCell ref="B46:M46"/>
    <mergeCell ref="B47:M47"/>
    <mergeCell ref="B39:C40"/>
    <mergeCell ref="D39:M40"/>
    <mergeCell ref="B41:C42"/>
    <mergeCell ref="D41:E41"/>
    <mergeCell ref="F41:M41"/>
    <mergeCell ref="D42:M42"/>
    <mergeCell ref="B43:L43"/>
    <mergeCell ref="B35:C36"/>
    <mergeCell ref="D35:M36"/>
    <mergeCell ref="B37:C38"/>
    <mergeCell ref="D37:G38"/>
    <mergeCell ref="H37:H38"/>
    <mergeCell ref="I37:M38"/>
    <mergeCell ref="B29:I29"/>
    <mergeCell ref="B33:C34"/>
    <mergeCell ref="D33:G33"/>
    <mergeCell ref="H33:H34"/>
    <mergeCell ref="I33:M33"/>
    <mergeCell ref="D34:G34"/>
    <mergeCell ref="I34:M34"/>
    <mergeCell ref="B27:C28"/>
    <mergeCell ref="D27:F27"/>
    <mergeCell ref="B23:C24"/>
    <mergeCell ref="D23:F24"/>
    <mergeCell ref="G23:I23"/>
    <mergeCell ref="G24:I24"/>
    <mergeCell ref="D28:F28"/>
    <mergeCell ref="K3:M3"/>
    <mergeCell ref="A15:N15"/>
    <mergeCell ref="B25:C26"/>
    <mergeCell ref="D25:F25"/>
    <mergeCell ref="D26:F26"/>
    <mergeCell ref="J23:M23"/>
    <mergeCell ref="J24:M24"/>
    <mergeCell ref="B16:M16"/>
    <mergeCell ref="B18:M18"/>
    <mergeCell ref="B19:C19"/>
    <mergeCell ref="C20:F20"/>
    <mergeCell ref="B22:M22"/>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400050</xdr:colOff>
                    <xdr:row>6</xdr:row>
                    <xdr:rowOff>9525</xdr:rowOff>
                  </from>
                  <to>
                    <xdr:col>8</xdr:col>
                    <xdr:colOff>171450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T45"/>
  <sheetViews>
    <sheetView showGridLines="0" showZeros="0" view="pageBreakPreview" zoomScale="30" zoomScaleNormal="57" zoomScaleSheetLayoutView="30" workbookViewId="0">
      <selection activeCell="T20" sqref="T20 N20"/>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20.125" style="1" customWidth="1"/>
    <col min="8" max="8" width="21.375" style="1" customWidth="1"/>
    <col min="9" max="9" width="16.625" style="174" customWidth="1"/>
    <col min="10" max="11" width="22.25" style="1" customWidth="1"/>
    <col min="12" max="12" width="41.25" style="1" customWidth="1"/>
    <col min="13" max="13" width="13.375" style="178" customWidth="1"/>
    <col min="14" max="14" width="32.625" style="1" customWidth="1"/>
    <col min="15" max="15" width="16.125" style="12" customWidth="1"/>
    <col min="16" max="16" width="34.875" style="3" customWidth="1"/>
    <col min="17" max="17" width="51.125" style="3" customWidth="1"/>
    <col min="18" max="18" width="42.75" style="3" customWidth="1"/>
    <col min="19" max="19" width="25.25" style="1" customWidth="1"/>
    <col min="20" max="20" width="30.625" style="27" customWidth="1"/>
    <col min="21" max="16384" width="9" style="1"/>
  </cols>
  <sheetData>
    <row r="1" spans="1:20" ht="126" customHeight="1" x14ac:dyDescent="0.15">
      <c r="T1" s="27">
        <f t="shared" ref="T1:T9" si="0">ROUNDDOWN(P1*0.35,-2)</f>
        <v>0</v>
      </c>
    </row>
    <row r="2" spans="1:20" ht="36" customHeight="1" x14ac:dyDescent="0.15">
      <c r="A2" s="112"/>
      <c r="B2" s="113" t="s">
        <v>26</v>
      </c>
      <c r="C2" s="114"/>
      <c r="D2" s="114"/>
      <c r="E2" s="114"/>
      <c r="F2" s="114"/>
      <c r="G2" s="114"/>
      <c r="H2" s="114"/>
      <c r="I2" s="164"/>
      <c r="J2" s="114"/>
      <c r="K2" s="114"/>
      <c r="L2" s="114"/>
      <c r="M2" s="179"/>
      <c r="N2" s="116"/>
      <c r="O2" s="117"/>
      <c r="P2" s="118"/>
      <c r="Q2" s="118"/>
      <c r="R2" s="118"/>
      <c r="S2" s="119"/>
      <c r="T2" s="27">
        <f t="shared" si="0"/>
        <v>0</v>
      </c>
    </row>
    <row r="3" spans="1:20" ht="39.950000000000003" customHeight="1" x14ac:dyDescent="0.15">
      <c r="A3" s="112"/>
      <c r="B3" s="132" t="s">
        <v>94</v>
      </c>
      <c r="C3" s="133"/>
      <c r="D3" s="133"/>
      <c r="E3" s="133"/>
      <c r="F3" s="133"/>
      <c r="G3" s="133"/>
      <c r="H3" s="133"/>
      <c r="I3" s="165"/>
      <c r="J3" s="133"/>
      <c r="K3" s="133"/>
      <c r="L3" s="133"/>
      <c r="M3" s="165"/>
      <c r="N3" s="133"/>
      <c r="O3" s="133"/>
      <c r="P3" s="133"/>
      <c r="Q3" s="133"/>
      <c r="R3" s="120"/>
      <c r="S3" s="112"/>
      <c r="T3" s="27">
        <f t="shared" si="0"/>
        <v>0</v>
      </c>
    </row>
    <row r="4" spans="1:20" ht="39.950000000000003" customHeight="1" x14ac:dyDescent="0.15">
      <c r="A4" s="112"/>
      <c r="B4" s="132" t="s">
        <v>32</v>
      </c>
      <c r="C4" s="133"/>
      <c r="D4" s="133"/>
      <c r="E4" s="133"/>
      <c r="F4" s="133"/>
      <c r="G4" s="133"/>
      <c r="H4" s="133"/>
      <c r="I4" s="165"/>
      <c r="J4" s="133"/>
      <c r="K4" s="133"/>
      <c r="L4" s="133"/>
      <c r="M4" s="165"/>
      <c r="N4" s="133"/>
      <c r="O4" s="133"/>
      <c r="P4" s="133"/>
      <c r="Q4" s="133"/>
      <c r="R4" s="121"/>
      <c r="S4" s="112"/>
      <c r="T4" s="27">
        <f t="shared" si="0"/>
        <v>0</v>
      </c>
    </row>
    <row r="5" spans="1:20" ht="39.950000000000003" customHeight="1" x14ac:dyDescent="0.15">
      <c r="A5" s="112"/>
      <c r="B5" s="132" t="s">
        <v>48</v>
      </c>
      <c r="C5" s="133"/>
      <c r="D5" s="133"/>
      <c r="E5" s="133"/>
      <c r="F5" s="133"/>
      <c r="G5" s="133"/>
      <c r="H5" s="133"/>
      <c r="I5" s="165"/>
      <c r="J5" s="133"/>
      <c r="K5" s="133"/>
      <c r="L5" s="290" t="s">
        <v>54</v>
      </c>
      <c r="M5" s="290"/>
      <c r="N5" s="290"/>
      <c r="O5" s="290"/>
      <c r="P5" s="133"/>
      <c r="Q5" s="133"/>
      <c r="R5" s="121"/>
      <c r="S5" s="112"/>
      <c r="T5" s="27">
        <f t="shared" si="0"/>
        <v>0</v>
      </c>
    </row>
    <row r="6" spans="1:20" ht="39.950000000000003" customHeight="1" x14ac:dyDescent="0.15">
      <c r="A6" s="112"/>
      <c r="B6" s="136" t="s">
        <v>52</v>
      </c>
      <c r="C6" s="136"/>
      <c r="D6" s="136"/>
      <c r="E6" s="136"/>
      <c r="F6" s="136"/>
      <c r="G6" s="136"/>
      <c r="H6" s="136"/>
      <c r="I6" s="166"/>
      <c r="J6" s="136"/>
      <c r="K6" s="136"/>
      <c r="L6" s="290"/>
      <c r="M6" s="290"/>
      <c r="N6" s="290"/>
      <c r="O6" s="290"/>
      <c r="P6" s="183" t="s">
        <v>93</v>
      </c>
      <c r="Q6" s="126"/>
      <c r="R6" s="127"/>
      <c r="S6" s="112"/>
      <c r="T6" s="27" t="e">
        <f t="shared" si="0"/>
        <v>#VALUE!</v>
      </c>
    </row>
    <row r="7" spans="1:20" ht="54" customHeight="1" x14ac:dyDescent="0.15">
      <c r="A7" s="112"/>
      <c r="B7" s="305" t="s">
        <v>60</v>
      </c>
      <c r="C7" s="305"/>
      <c r="D7" s="305"/>
      <c r="E7" s="305"/>
      <c r="F7" s="305"/>
      <c r="G7" s="305"/>
      <c r="H7" s="305"/>
      <c r="I7" s="305"/>
      <c r="J7" s="139"/>
      <c r="K7" s="139"/>
      <c r="L7" s="290"/>
      <c r="M7" s="290"/>
      <c r="N7" s="290"/>
      <c r="O7" s="290"/>
      <c r="P7" s="184" t="s">
        <v>92</v>
      </c>
      <c r="Q7" s="159"/>
      <c r="R7" s="128"/>
      <c r="S7" s="112"/>
      <c r="T7" s="27" t="e">
        <f t="shared" si="0"/>
        <v>#VALUE!</v>
      </c>
    </row>
    <row r="8" spans="1:20" ht="37.5" customHeight="1" x14ac:dyDescent="0.15">
      <c r="A8" s="112"/>
      <c r="B8" s="311" t="s">
        <v>95</v>
      </c>
      <c r="C8" s="311"/>
      <c r="D8" s="311"/>
      <c r="E8" s="311"/>
      <c r="F8" s="311"/>
      <c r="G8" s="311"/>
      <c r="H8" s="311"/>
      <c r="I8" s="311"/>
      <c r="J8" s="311"/>
      <c r="K8" s="311"/>
      <c r="L8" s="311"/>
      <c r="M8" s="311"/>
      <c r="N8" s="311"/>
      <c r="O8" s="311"/>
      <c r="P8" s="311"/>
      <c r="Q8" s="311"/>
      <c r="R8" s="122"/>
      <c r="S8" s="112"/>
      <c r="T8" s="27">
        <f t="shared" si="0"/>
        <v>0</v>
      </c>
    </row>
    <row r="9" spans="1:20" ht="19.5" customHeight="1" thickBot="1" x14ac:dyDescent="0.2">
      <c r="A9" s="112"/>
      <c r="B9" s="312"/>
      <c r="C9" s="313"/>
      <c r="D9" s="313"/>
      <c r="E9" s="313"/>
      <c r="F9" s="313"/>
      <c r="G9" s="313"/>
      <c r="H9" s="313"/>
      <c r="I9" s="313"/>
      <c r="J9" s="313"/>
      <c r="K9" s="313"/>
      <c r="L9" s="313"/>
      <c r="M9" s="313"/>
      <c r="N9" s="313"/>
      <c r="O9" s="313"/>
      <c r="P9" s="313"/>
      <c r="Q9" s="313"/>
      <c r="R9" s="123"/>
      <c r="S9" s="112"/>
      <c r="T9" s="27">
        <f t="shared" si="0"/>
        <v>0</v>
      </c>
    </row>
    <row r="10" spans="1:20" ht="57.75" customHeight="1" thickBot="1" x14ac:dyDescent="0.2">
      <c r="B10" s="314" t="s">
        <v>1</v>
      </c>
      <c r="C10" s="317" t="s">
        <v>53</v>
      </c>
      <c r="D10" s="318"/>
      <c r="E10" s="319"/>
      <c r="F10" s="320" t="s">
        <v>30</v>
      </c>
      <c r="G10" s="323" t="s">
        <v>61</v>
      </c>
      <c r="H10" s="326" t="s">
        <v>85</v>
      </c>
      <c r="I10" s="329" t="s">
        <v>23</v>
      </c>
      <c r="J10" s="299" t="s">
        <v>57</v>
      </c>
      <c r="K10" s="300"/>
      <c r="L10" s="332" t="s">
        <v>31</v>
      </c>
      <c r="M10" s="335" t="s">
        <v>0</v>
      </c>
      <c r="N10" s="26" t="s">
        <v>28</v>
      </c>
      <c r="O10" s="338" t="s">
        <v>24</v>
      </c>
      <c r="P10" s="22" t="s">
        <v>49</v>
      </c>
      <c r="Q10" s="40" t="s">
        <v>29</v>
      </c>
      <c r="R10" s="341" t="s">
        <v>56</v>
      </c>
      <c r="S10" s="308" t="s">
        <v>21</v>
      </c>
    </row>
    <row r="11" spans="1:20" ht="57.75" customHeight="1" x14ac:dyDescent="0.15">
      <c r="B11" s="315"/>
      <c r="C11" s="344" t="s">
        <v>20</v>
      </c>
      <c r="D11" s="297" t="s">
        <v>19</v>
      </c>
      <c r="E11" s="295" t="s">
        <v>18</v>
      </c>
      <c r="F11" s="321"/>
      <c r="G11" s="324"/>
      <c r="H11" s="327"/>
      <c r="I11" s="330"/>
      <c r="J11" s="301" t="s">
        <v>59</v>
      </c>
      <c r="K11" s="303" t="s">
        <v>58</v>
      </c>
      <c r="L11" s="333"/>
      <c r="M11" s="336"/>
      <c r="N11" s="291" t="s">
        <v>27</v>
      </c>
      <c r="O11" s="339"/>
      <c r="P11" s="293" t="s">
        <v>47</v>
      </c>
      <c r="Q11" s="23" t="s">
        <v>55</v>
      </c>
      <c r="R11" s="342"/>
      <c r="S11" s="309"/>
    </row>
    <row r="12" spans="1:20" ht="105" customHeight="1" thickBot="1" x14ac:dyDescent="0.2">
      <c r="B12" s="316"/>
      <c r="C12" s="345"/>
      <c r="D12" s="298"/>
      <c r="E12" s="296"/>
      <c r="F12" s="322"/>
      <c r="G12" s="325"/>
      <c r="H12" s="328"/>
      <c r="I12" s="331"/>
      <c r="J12" s="302"/>
      <c r="K12" s="304"/>
      <c r="L12" s="334"/>
      <c r="M12" s="337"/>
      <c r="N12" s="292"/>
      <c r="O12" s="340"/>
      <c r="P12" s="294"/>
      <c r="Q12" s="79" t="s">
        <v>86</v>
      </c>
      <c r="R12" s="343"/>
      <c r="S12" s="310"/>
    </row>
    <row r="13" spans="1:20" ht="54.95" customHeight="1" thickTop="1" x14ac:dyDescent="0.15">
      <c r="B13" s="171">
        <v>1</v>
      </c>
      <c r="C13" s="398"/>
      <c r="D13" s="196"/>
      <c r="E13" s="160"/>
      <c r="F13" s="187"/>
      <c r="G13" s="80"/>
      <c r="H13" s="81"/>
      <c r="I13" s="185"/>
      <c r="J13" s="86"/>
      <c r="K13" s="87"/>
      <c r="L13" s="396"/>
      <c r="M13" s="190"/>
      <c r="N13" s="20">
        <f>SUM(M13)*5000</f>
        <v>0</v>
      </c>
      <c r="O13" s="194"/>
      <c r="P13" s="25"/>
      <c r="Q13" s="24">
        <f t="shared" ref="Q13:Q38" si="1">MIN(T13,N13)</f>
        <v>0</v>
      </c>
      <c r="R13" s="192"/>
      <c r="S13" s="393"/>
      <c r="T13" s="27">
        <f>ROUNDDOWN(P13*0.35,0)</f>
        <v>0</v>
      </c>
    </row>
    <row r="14" spans="1:20" ht="54.95" customHeight="1" x14ac:dyDescent="0.15">
      <c r="B14" s="172">
        <v>2</v>
      </c>
      <c r="C14" s="398"/>
      <c r="D14" s="197"/>
      <c r="E14" s="161"/>
      <c r="F14" s="188"/>
      <c r="G14" s="82"/>
      <c r="H14" s="83"/>
      <c r="I14" s="185"/>
      <c r="J14" s="88"/>
      <c r="K14" s="89"/>
      <c r="L14" s="397"/>
      <c r="M14" s="190"/>
      <c r="N14" s="20">
        <f>SUM(M14)*5000</f>
        <v>0</v>
      </c>
      <c r="O14" s="194"/>
      <c r="P14" s="34"/>
      <c r="Q14" s="24">
        <f t="shared" si="1"/>
        <v>0</v>
      </c>
      <c r="R14" s="192"/>
      <c r="S14" s="394"/>
      <c r="T14" s="27">
        <f t="shared" ref="T14:T38" si="2">ROUNDDOWN(P14*0.35,0)</f>
        <v>0</v>
      </c>
    </row>
    <row r="15" spans="1:20" ht="54.95" customHeight="1" x14ac:dyDescent="0.15">
      <c r="B15" s="172">
        <v>3</v>
      </c>
      <c r="C15" s="399"/>
      <c r="D15" s="197"/>
      <c r="E15" s="161"/>
      <c r="F15" s="188"/>
      <c r="G15" s="82"/>
      <c r="H15" s="83"/>
      <c r="I15" s="185"/>
      <c r="J15" s="88"/>
      <c r="K15" s="89"/>
      <c r="L15" s="397"/>
      <c r="M15" s="190"/>
      <c r="N15" s="20">
        <f>SUM(M15)*5000</f>
        <v>0</v>
      </c>
      <c r="O15" s="194"/>
      <c r="P15" s="34"/>
      <c r="Q15" s="24">
        <f t="shared" si="1"/>
        <v>0</v>
      </c>
      <c r="R15" s="192"/>
      <c r="S15" s="394"/>
      <c r="T15" s="27">
        <f t="shared" si="2"/>
        <v>0</v>
      </c>
    </row>
    <row r="16" spans="1:20" ht="54.95" customHeight="1" x14ac:dyDescent="0.15">
      <c r="B16" s="172">
        <v>4</v>
      </c>
      <c r="C16" s="399"/>
      <c r="D16" s="197"/>
      <c r="E16" s="161"/>
      <c r="F16" s="188"/>
      <c r="G16" s="82"/>
      <c r="H16" s="83"/>
      <c r="I16" s="185"/>
      <c r="J16" s="88"/>
      <c r="K16" s="89"/>
      <c r="L16" s="397"/>
      <c r="M16" s="190"/>
      <c r="N16" s="20">
        <f t="shared" ref="N16:N38" si="3">SUM(M16)*5000</f>
        <v>0</v>
      </c>
      <c r="O16" s="194"/>
      <c r="P16" s="34"/>
      <c r="Q16" s="24">
        <f t="shared" si="1"/>
        <v>0</v>
      </c>
      <c r="R16" s="192"/>
      <c r="S16" s="394"/>
      <c r="T16" s="27">
        <f t="shared" si="2"/>
        <v>0</v>
      </c>
    </row>
    <row r="17" spans="2:20" ht="54.95" customHeight="1" x14ac:dyDescent="0.15">
      <c r="B17" s="172">
        <v>5</v>
      </c>
      <c r="C17" s="399"/>
      <c r="D17" s="197"/>
      <c r="E17" s="161"/>
      <c r="F17" s="188"/>
      <c r="G17" s="82"/>
      <c r="H17" s="83"/>
      <c r="I17" s="185"/>
      <c r="J17" s="88"/>
      <c r="K17" s="89"/>
      <c r="L17" s="397"/>
      <c r="M17" s="190"/>
      <c r="N17" s="20">
        <f t="shared" si="3"/>
        <v>0</v>
      </c>
      <c r="O17" s="194"/>
      <c r="P17" s="34"/>
      <c r="Q17" s="24">
        <f t="shared" si="1"/>
        <v>0</v>
      </c>
      <c r="R17" s="192"/>
      <c r="S17" s="394"/>
      <c r="T17" s="27">
        <f t="shared" si="2"/>
        <v>0</v>
      </c>
    </row>
    <row r="18" spans="2:20" ht="54.95" customHeight="1" x14ac:dyDescent="0.15">
      <c r="B18" s="172">
        <v>6</v>
      </c>
      <c r="C18" s="399"/>
      <c r="D18" s="197"/>
      <c r="E18" s="161"/>
      <c r="F18" s="188"/>
      <c r="G18" s="82"/>
      <c r="H18" s="83"/>
      <c r="I18" s="185"/>
      <c r="J18" s="88"/>
      <c r="K18" s="89"/>
      <c r="L18" s="397"/>
      <c r="M18" s="190"/>
      <c r="N18" s="20">
        <f t="shared" si="3"/>
        <v>0</v>
      </c>
      <c r="O18" s="194"/>
      <c r="P18" s="34"/>
      <c r="Q18" s="24">
        <f t="shared" si="1"/>
        <v>0</v>
      </c>
      <c r="R18" s="192"/>
      <c r="S18" s="394"/>
      <c r="T18" s="27">
        <f t="shared" si="2"/>
        <v>0</v>
      </c>
    </row>
    <row r="19" spans="2:20" ht="54.95" customHeight="1" x14ac:dyDescent="0.15">
      <c r="B19" s="172">
        <v>7</v>
      </c>
      <c r="C19" s="399"/>
      <c r="D19" s="197"/>
      <c r="E19" s="161"/>
      <c r="F19" s="188"/>
      <c r="G19" s="82"/>
      <c r="H19" s="83"/>
      <c r="I19" s="185"/>
      <c r="J19" s="88"/>
      <c r="K19" s="89"/>
      <c r="L19" s="397"/>
      <c r="M19" s="190"/>
      <c r="N19" s="20">
        <f t="shared" si="3"/>
        <v>0</v>
      </c>
      <c r="O19" s="194"/>
      <c r="P19" s="34"/>
      <c r="Q19" s="24">
        <f t="shared" si="1"/>
        <v>0</v>
      </c>
      <c r="R19" s="192"/>
      <c r="S19" s="394"/>
      <c r="T19" s="27">
        <f t="shared" si="2"/>
        <v>0</v>
      </c>
    </row>
    <row r="20" spans="2:20" ht="54.95" customHeight="1" x14ac:dyDescent="0.15">
      <c r="B20" s="172">
        <v>8</v>
      </c>
      <c r="C20" s="399"/>
      <c r="D20" s="197"/>
      <c r="E20" s="161"/>
      <c r="F20" s="188"/>
      <c r="G20" s="82"/>
      <c r="H20" s="83"/>
      <c r="I20" s="185"/>
      <c r="J20" s="88"/>
      <c r="K20" s="89"/>
      <c r="L20" s="397"/>
      <c r="M20" s="190"/>
      <c r="N20" s="20">
        <f t="shared" si="3"/>
        <v>0</v>
      </c>
      <c r="O20" s="194"/>
      <c r="P20" s="34"/>
      <c r="Q20" s="24">
        <f t="shared" si="1"/>
        <v>0</v>
      </c>
      <c r="R20" s="192"/>
      <c r="S20" s="394"/>
      <c r="T20" s="27">
        <f t="shared" si="2"/>
        <v>0</v>
      </c>
    </row>
    <row r="21" spans="2:20" ht="54.95" customHeight="1" x14ac:dyDescent="0.15">
      <c r="B21" s="172">
        <v>9</v>
      </c>
      <c r="C21" s="399"/>
      <c r="D21" s="197"/>
      <c r="E21" s="161"/>
      <c r="F21" s="188"/>
      <c r="G21" s="82"/>
      <c r="H21" s="83"/>
      <c r="I21" s="185"/>
      <c r="J21" s="88"/>
      <c r="K21" s="89"/>
      <c r="L21" s="397"/>
      <c r="M21" s="190"/>
      <c r="N21" s="20">
        <f t="shared" si="3"/>
        <v>0</v>
      </c>
      <c r="O21" s="194"/>
      <c r="P21" s="34"/>
      <c r="Q21" s="24">
        <f>MIN(T21,N21)</f>
        <v>0</v>
      </c>
      <c r="R21" s="192"/>
      <c r="S21" s="394"/>
      <c r="T21" s="27">
        <f t="shared" si="2"/>
        <v>0</v>
      </c>
    </row>
    <row r="22" spans="2:20" ht="54.95" customHeight="1" x14ac:dyDescent="0.15">
      <c r="B22" s="172">
        <v>10</v>
      </c>
      <c r="C22" s="399"/>
      <c r="D22" s="197"/>
      <c r="E22" s="161"/>
      <c r="F22" s="188"/>
      <c r="G22" s="82"/>
      <c r="H22" s="83"/>
      <c r="I22" s="185"/>
      <c r="J22" s="88"/>
      <c r="K22" s="89"/>
      <c r="L22" s="397"/>
      <c r="M22" s="190"/>
      <c r="N22" s="20">
        <f t="shared" si="3"/>
        <v>0</v>
      </c>
      <c r="O22" s="194"/>
      <c r="P22" s="34"/>
      <c r="Q22" s="24">
        <f t="shared" si="1"/>
        <v>0</v>
      </c>
      <c r="R22" s="192"/>
      <c r="S22" s="394"/>
      <c r="T22" s="27">
        <f t="shared" si="2"/>
        <v>0</v>
      </c>
    </row>
    <row r="23" spans="2:20" ht="54.95" customHeight="1" x14ac:dyDescent="0.15">
      <c r="B23" s="172">
        <v>11</v>
      </c>
      <c r="C23" s="399"/>
      <c r="D23" s="197"/>
      <c r="E23" s="161"/>
      <c r="F23" s="188"/>
      <c r="G23" s="82"/>
      <c r="H23" s="83"/>
      <c r="I23" s="185"/>
      <c r="J23" s="88"/>
      <c r="K23" s="89"/>
      <c r="L23" s="397"/>
      <c r="M23" s="190"/>
      <c r="N23" s="20">
        <f t="shared" si="3"/>
        <v>0</v>
      </c>
      <c r="O23" s="194"/>
      <c r="P23" s="34"/>
      <c r="Q23" s="24">
        <f t="shared" si="1"/>
        <v>0</v>
      </c>
      <c r="R23" s="192"/>
      <c r="S23" s="394"/>
      <c r="T23" s="27">
        <f t="shared" si="2"/>
        <v>0</v>
      </c>
    </row>
    <row r="24" spans="2:20" ht="54.95" customHeight="1" x14ac:dyDescent="0.15">
      <c r="B24" s="172">
        <v>12</v>
      </c>
      <c r="C24" s="399"/>
      <c r="D24" s="197"/>
      <c r="E24" s="161"/>
      <c r="F24" s="188"/>
      <c r="G24" s="82"/>
      <c r="H24" s="83"/>
      <c r="I24" s="185"/>
      <c r="J24" s="88"/>
      <c r="K24" s="89"/>
      <c r="L24" s="397"/>
      <c r="M24" s="190"/>
      <c r="N24" s="20">
        <f t="shared" si="3"/>
        <v>0</v>
      </c>
      <c r="O24" s="194"/>
      <c r="P24" s="34"/>
      <c r="Q24" s="24">
        <f t="shared" si="1"/>
        <v>0</v>
      </c>
      <c r="R24" s="192"/>
      <c r="S24" s="394"/>
      <c r="T24" s="27">
        <f t="shared" si="2"/>
        <v>0</v>
      </c>
    </row>
    <row r="25" spans="2:20" ht="54.95" customHeight="1" x14ac:dyDescent="0.15">
      <c r="B25" s="172">
        <v>13</v>
      </c>
      <c r="C25" s="399"/>
      <c r="D25" s="197"/>
      <c r="E25" s="161"/>
      <c r="F25" s="188"/>
      <c r="G25" s="82"/>
      <c r="H25" s="83"/>
      <c r="I25" s="185"/>
      <c r="J25" s="88"/>
      <c r="K25" s="89"/>
      <c r="L25" s="397"/>
      <c r="M25" s="190"/>
      <c r="N25" s="20">
        <f t="shared" si="3"/>
        <v>0</v>
      </c>
      <c r="O25" s="194"/>
      <c r="P25" s="34"/>
      <c r="Q25" s="24">
        <f t="shared" si="1"/>
        <v>0</v>
      </c>
      <c r="R25" s="192"/>
      <c r="S25" s="394"/>
      <c r="T25" s="27">
        <f t="shared" si="2"/>
        <v>0</v>
      </c>
    </row>
    <row r="26" spans="2:20" ht="54.95" customHeight="1" x14ac:dyDescent="0.15">
      <c r="B26" s="172">
        <v>14</v>
      </c>
      <c r="C26" s="399"/>
      <c r="D26" s="197"/>
      <c r="E26" s="161"/>
      <c r="F26" s="188"/>
      <c r="G26" s="82"/>
      <c r="H26" s="83"/>
      <c r="I26" s="185"/>
      <c r="J26" s="88"/>
      <c r="K26" s="89"/>
      <c r="L26" s="397"/>
      <c r="M26" s="190"/>
      <c r="N26" s="20">
        <f t="shared" si="3"/>
        <v>0</v>
      </c>
      <c r="O26" s="194"/>
      <c r="P26" s="34"/>
      <c r="Q26" s="24">
        <f t="shared" si="1"/>
        <v>0</v>
      </c>
      <c r="R26" s="192"/>
      <c r="S26" s="394"/>
      <c r="T26" s="27">
        <f t="shared" si="2"/>
        <v>0</v>
      </c>
    </row>
    <row r="27" spans="2:20" ht="54.95" customHeight="1" x14ac:dyDescent="0.15">
      <c r="B27" s="172">
        <v>15</v>
      </c>
      <c r="C27" s="399"/>
      <c r="D27" s="197"/>
      <c r="E27" s="161"/>
      <c r="F27" s="188"/>
      <c r="G27" s="82"/>
      <c r="H27" s="83"/>
      <c r="I27" s="185"/>
      <c r="J27" s="88"/>
      <c r="K27" s="89"/>
      <c r="L27" s="397"/>
      <c r="M27" s="190"/>
      <c r="N27" s="20">
        <f t="shared" si="3"/>
        <v>0</v>
      </c>
      <c r="O27" s="194"/>
      <c r="P27" s="34"/>
      <c r="Q27" s="24">
        <f t="shared" si="1"/>
        <v>0</v>
      </c>
      <c r="R27" s="192"/>
      <c r="S27" s="394"/>
      <c r="T27" s="27">
        <f t="shared" si="2"/>
        <v>0</v>
      </c>
    </row>
    <row r="28" spans="2:20" ht="54.95" customHeight="1" x14ac:dyDescent="0.15">
      <c r="B28" s="172">
        <v>16</v>
      </c>
      <c r="C28" s="399"/>
      <c r="D28" s="197"/>
      <c r="E28" s="161"/>
      <c r="F28" s="188"/>
      <c r="G28" s="82"/>
      <c r="H28" s="83"/>
      <c r="I28" s="185"/>
      <c r="J28" s="88"/>
      <c r="K28" s="89"/>
      <c r="L28" s="397"/>
      <c r="M28" s="190"/>
      <c r="N28" s="20">
        <f t="shared" si="3"/>
        <v>0</v>
      </c>
      <c r="O28" s="194"/>
      <c r="P28" s="34"/>
      <c r="Q28" s="24">
        <f t="shared" si="1"/>
        <v>0</v>
      </c>
      <c r="R28" s="192"/>
      <c r="S28" s="394"/>
      <c r="T28" s="27">
        <f t="shared" si="2"/>
        <v>0</v>
      </c>
    </row>
    <row r="29" spans="2:20" ht="54.95" customHeight="1" x14ac:dyDescent="0.15">
      <c r="B29" s="172">
        <v>17</v>
      </c>
      <c r="C29" s="399"/>
      <c r="D29" s="197"/>
      <c r="E29" s="161"/>
      <c r="F29" s="188"/>
      <c r="G29" s="82"/>
      <c r="H29" s="83"/>
      <c r="I29" s="185"/>
      <c r="J29" s="88"/>
      <c r="K29" s="89"/>
      <c r="L29" s="397"/>
      <c r="M29" s="190"/>
      <c r="N29" s="20">
        <f t="shared" si="3"/>
        <v>0</v>
      </c>
      <c r="O29" s="194"/>
      <c r="P29" s="34"/>
      <c r="Q29" s="24">
        <f t="shared" si="1"/>
        <v>0</v>
      </c>
      <c r="R29" s="192"/>
      <c r="S29" s="394"/>
      <c r="T29" s="27">
        <f t="shared" si="2"/>
        <v>0</v>
      </c>
    </row>
    <row r="30" spans="2:20" ht="54.95" customHeight="1" x14ac:dyDescent="0.15">
      <c r="B30" s="172">
        <v>18</v>
      </c>
      <c r="C30" s="399"/>
      <c r="D30" s="197"/>
      <c r="E30" s="161"/>
      <c r="F30" s="188"/>
      <c r="G30" s="82"/>
      <c r="H30" s="83"/>
      <c r="I30" s="185"/>
      <c r="J30" s="88"/>
      <c r="K30" s="89"/>
      <c r="L30" s="397"/>
      <c r="M30" s="190"/>
      <c r="N30" s="20">
        <f t="shared" si="3"/>
        <v>0</v>
      </c>
      <c r="O30" s="194"/>
      <c r="P30" s="34"/>
      <c r="Q30" s="24">
        <f t="shared" si="1"/>
        <v>0</v>
      </c>
      <c r="R30" s="192"/>
      <c r="S30" s="394"/>
      <c r="T30" s="27">
        <f t="shared" si="2"/>
        <v>0</v>
      </c>
    </row>
    <row r="31" spans="2:20" ht="54.95" customHeight="1" x14ac:dyDescent="0.15">
      <c r="B31" s="172">
        <v>19</v>
      </c>
      <c r="C31" s="399"/>
      <c r="D31" s="197"/>
      <c r="E31" s="161"/>
      <c r="F31" s="188"/>
      <c r="G31" s="82"/>
      <c r="H31" s="83"/>
      <c r="I31" s="185"/>
      <c r="J31" s="88"/>
      <c r="K31" s="89"/>
      <c r="L31" s="397"/>
      <c r="M31" s="190"/>
      <c r="N31" s="20">
        <f t="shared" si="3"/>
        <v>0</v>
      </c>
      <c r="O31" s="194"/>
      <c r="P31" s="34"/>
      <c r="Q31" s="24">
        <f t="shared" si="1"/>
        <v>0</v>
      </c>
      <c r="R31" s="192"/>
      <c r="S31" s="394"/>
      <c r="T31" s="27">
        <f t="shared" si="2"/>
        <v>0</v>
      </c>
    </row>
    <row r="32" spans="2:20" ht="54.95" customHeight="1" x14ac:dyDescent="0.15">
      <c r="B32" s="172">
        <v>20</v>
      </c>
      <c r="C32" s="399"/>
      <c r="D32" s="197"/>
      <c r="E32" s="161"/>
      <c r="F32" s="188"/>
      <c r="G32" s="82"/>
      <c r="H32" s="83"/>
      <c r="I32" s="185"/>
      <c r="J32" s="88"/>
      <c r="K32" s="89"/>
      <c r="L32" s="397"/>
      <c r="M32" s="190"/>
      <c r="N32" s="20">
        <f t="shared" si="3"/>
        <v>0</v>
      </c>
      <c r="O32" s="194"/>
      <c r="P32" s="34"/>
      <c r="Q32" s="24">
        <f t="shared" si="1"/>
        <v>0</v>
      </c>
      <c r="R32" s="192"/>
      <c r="S32" s="394"/>
      <c r="T32" s="27">
        <f t="shared" si="2"/>
        <v>0</v>
      </c>
    </row>
    <row r="33" spans="2:20" ht="54.95" customHeight="1" x14ac:dyDescent="0.15">
      <c r="B33" s="172">
        <v>21</v>
      </c>
      <c r="C33" s="399"/>
      <c r="D33" s="197"/>
      <c r="E33" s="161"/>
      <c r="F33" s="188"/>
      <c r="G33" s="82"/>
      <c r="H33" s="83"/>
      <c r="I33" s="185"/>
      <c r="J33" s="88"/>
      <c r="K33" s="89"/>
      <c r="L33" s="397"/>
      <c r="M33" s="190"/>
      <c r="N33" s="20">
        <f t="shared" si="3"/>
        <v>0</v>
      </c>
      <c r="O33" s="194"/>
      <c r="P33" s="34"/>
      <c r="Q33" s="24">
        <f t="shared" si="1"/>
        <v>0</v>
      </c>
      <c r="R33" s="192"/>
      <c r="S33" s="394"/>
      <c r="T33" s="27">
        <f t="shared" si="2"/>
        <v>0</v>
      </c>
    </row>
    <row r="34" spans="2:20" ht="54.95" customHeight="1" x14ac:dyDescent="0.15">
      <c r="B34" s="172">
        <v>22</v>
      </c>
      <c r="C34" s="399"/>
      <c r="D34" s="197"/>
      <c r="E34" s="161"/>
      <c r="F34" s="188"/>
      <c r="G34" s="82"/>
      <c r="H34" s="83"/>
      <c r="I34" s="185"/>
      <c r="J34" s="88"/>
      <c r="K34" s="89"/>
      <c r="L34" s="397"/>
      <c r="M34" s="190"/>
      <c r="N34" s="20">
        <f t="shared" si="3"/>
        <v>0</v>
      </c>
      <c r="O34" s="194"/>
      <c r="P34" s="34"/>
      <c r="Q34" s="24">
        <f t="shared" si="1"/>
        <v>0</v>
      </c>
      <c r="R34" s="192"/>
      <c r="S34" s="394"/>
      <c r="T34" s="27">
        <f t="shared" si="2"/>
        <v>0</v>
      </c>
    </row>
    <row r="35" spans="2:20" ht="54.95" customHeight="1" x14ac:dyDescent="0.15">
      <c r="B35" s="172">
        <v>23</v>
      </c>
      <c r="C35" s="399"/>
      <c r="D35" s="197"/>
      <c r="E35" s="161"/>
      <c r="F35" s="188"/>
      <c r="G35" s="82"/>
      <c r="H35" s="83"/>
      <c r="I35" s="185"/>
      <c r="J35" s="88"/>
      <c r="K35" s="89"/>
      <c r="L35" s="397"/>
      <c r="M35" s="190"/>
      <c r="N35" s="20">
        <f t="shared" si="3"/>
        <v>0</v>
      </c>
      <c r="O35" s="194"/>
      <c r="P35" s="34"/>
      <c r="Q35" s="24">
        <f t="shared" si="1"/>
        <v>0</v>
      </c>
      <c r="R35" s="192"/>
      <c r="S35" s="394"/>
      <c r="T35" s="27">
        <f t="shared" si="2"/>
        <v>0</v>
      </c>
    </row>
    <row r="36" spans="2:20" ht="54.95" customHeight="1" x14ac:dyDescent="0.15">
      <c r="B36" s="172">
        <v>24</v>
      </c>
      <c r="C36" s="399"/>
      <c r="D36" s="197"/>
      <c r="E36" s="161"/>
      <c r="F36" s="188"/>
      <c r="G36" s="82"/>
      <c r="H36" s="83"/>
      <c r="I36" s="185"/>
      <c r="J36" s="88"/>
      <c r="K36" s="89"/>
      <c r="L36" s="397"/>
      <c r="M36" s="190"/>
      <c r="N36" s="20">
        <f t="shared" si="3"/>
        <v>0</v>
      </c>
      <c r="O36" s="194"/>
      <c r="P36" s="34"/>
      <c r="Q36" s="24">
        <f t="shared" si="1"/>
        <v>0</v>
      </c>
      <c r="R36" s="192"/>
      <c r="S36" s="394"/>
      <c r="T36" s="27">
        <f t="shared" si="2"/>
        <v>0</v>
      </c>
    </row>
    <row r="37" spans="2:20" ht="54.95" customHeight="1" x14ac:dyDescent="0.15">
      <c r="B37" s="172">
        <v>25</v>
      </c>
      <c r="C37" s="399"/>
      <c r="D37" s="197"/>
      <c r="E37" s="161"/>
      <c r="F37" s="188"/>
      <c r="G37" s="82"/>
      <c r="H37" s="83"/>
      <c r="I37" s="185"/>
      <c r="J37" s="88"/>
      <c r="K37" s="89"/>
      <c r="L37" s="397"/>
      <c r="M37" s="190"/>
      <c r="N37" s="20">
        <f t="shared" si="3"/>
        <v>0</v>
      </c>
      <c r="O37" s="194"/>
      <c r="P37" s="34"/>
      <c r="Q37" s="24">
        <f t="shared" si="1"/>
        <v>0</v>
      </c>
      <c r="R37" s="192"/>
      <c r="S37" s="394"/>
      <c r="T37" s="27">
        <f t="shared" si="2"/>
        <v>0</v>
      </c>
    </row>
    <row r="38" spans="2:20" ht="54.95" customHeight="1" thickBot="1" x14ac:dyDescent="0.2">
      <c r="B38" s="173">
        <v>26</v>
      </c>
      <c r="C38" s="400"/>
      <c r="D38" s="198"/>
      <c r="E38" s="162"/>
      <c r="F38" s="189"/>
      <c r="G38" s="84"/>
      <c r="H38" s="85"/>
      <c r="I38" s="186"/>
      <c r="J38" s="90"/>
      <c r="K38" s="91"/>
      <c r="L38" s="395"/>
      <c r="M38" s="191"/>
      <c r="N38" s="21">
        <f t="shared" si="3"/>
        <v>0</v>
      </c>
      <c r="O38" s="195"/>
      <c r="P38" s="35"/>
      <c r="Q38" s="36">
        <f t="shared" si="1"/>
        <v>0</v>
      </c>
      <c r="R38" s="193"/>
      <c r="S38" s="395"/>
      <c r="T38" s="27">
        <f t="shared" si="2"/>
        <v>0</v>
      </c>
    </row>
    <row r="39" spans="2:20" ht="54.95" customHeight="1" thickTop="1" x14ac:dyDescent="0.15">
      <c r="B39" s="74"/>
      <c r="C39" s="74"/>
      <c r="D39" s="75"/>
      <c r="E39" s="76"/>
      <c r="F39" s="75"/>
      <c r="G39" s="76"/>
      <c r="H39" s="76"/>
      <c r="I39" s="175"/>
      <c r="J39" s="77"/>
      <c r="K39" s="77"/>
      <c r="L39" s="92" t="s">
        <v>82</v>
      </c>
      <c r="M39" s="180">
        <f>SUMIF(I13:I38,I43,M13:M38)</f>
        <v>0</v>
      </c>
      <c r="N39" s="94">
        <f>SUMIF(I13:I38,I43,N13:N38)</f>
        <v>0</v>
      </c>
      <c r="O39" s="95" t="s">
        <v>83</v>
      </c>
      <c r="P39" s="96">
        <f>SUMIF(I13:I38,I43,P13:P38)</f>
        <v>0</v>
      </c>
      <c r="Q39" s="97">
        <f>ROUNDDOWN(SUMIF(I13:I38,I43,Q13:Q38),-2)</f>
        <v>0</v>
      </c>
      <c r="R39" s="98"/>
      <c r="S39" s="99"/>
    </row>
    <row r="40" spans="2:20" ht="54.95" customHeight="1" thickBot="1" x14ac:dyDescent="0.2">
      <c r="B40" s="74"/>
      <c r="C40" s="74"/>
      <c r="D40" s="75"/>
      <c r="E40" s="76"/>
      <c r="F40" s="75"/>
      <c r="G40" s="76"/>
      <c r="H40" s="76"/>
      <c r="I40" s="175"/>
      <c r="J40" s="77"/>
      <c r="K40" s="77"/>
      <c r="L40" s="100" t="s">
        <v>84</v>
      </c>
      <c r="M40" s="180">
        <f>SUMIF(I13:I38,I44,M13:M38)</f>
        <v>0</v>
      </c>
      <c r="N40" s="94">
        <f>SUMIF(I13:I38,I44,N13:N38)</f>
        <v>0</v>
      </c>
      <c r="O40" s="101" t="s">
        <v>83</v>
      </c>
      <c r="P40" s="102">
        <f>SUMIF(I13:I38,I44,P13:P38)</f>
        <v>0</v>
      </c>
      <c r="Q40" s="103">
        <f>ROUNDDOWN(SUMIF(I13:I38,I44,Q13:Q38),-2)</f>
        <v>0</v>
      </c>
      <c r="R40" s="104"/>
      <c r="S40" s="105"/>
    </row>
    <row r="41" spans="2:20" ht="54.95" customHeight="1" thickBot="1" x14ac:dyDescent="0.2">
      <c r="B41" s="11"/>
      <c r="C41" s="11"/>
      <c r="D41" s="11"/>
      <c r="E41" s="11"/>
      <c r="F41" s="11"/>
      <c r="G41" s="11"/>
      <c r="H41" s="11"/>
      <c r="I41" s="176"/>
      <c r="J41" s="11"/>
      <c r="K41" s="11"/>
      <c r="L41" s="106" t="s">
        <v>22</v>
      </c>
      <c r="M41" s="181">
        <f>SUM(M39:M40)</f>
        <v>0</v>
      </c>
      <c r="N41" s="108">
        <f>SUM(N39:N40)</f>
        <v>0</v>
      </c>
      <c r="O41" s="109" t="s">
        <v>83</v>
      </c>
      <c r="P41" s="110">
        <f>SUM(P39:P40)</f>
        <v>0</v>
      </c>
      <c r="Q41" s="111">
        <f>SUM(Q39:Q40)</f>
        <v>0</v>
      </c>
      <c r="R41" s="306" t="s">
        <v>87</v>
      </c>
      <c r="S41" s="307"/>
      <c r="T41" s="27">
        <f t="shared" ref="T41:T45" si="4">ROUNDDOWN(P41*0.35,-2)</f>
        <v>0</v>
      </c>
    </row>
    <row r="42" spans="2:20" x14ac:dyDescent="0.15">
      <c r="L42" s="2"/>
      <c r="M42" s="174"/>
      <c r="N42" s="3"/>
      <c r="R42" s="1"/>
      <c r="T42" s="27">
        <f t="shared" si="4"/>
        <v>0</v>
      </c>
    </row>
    <row r="43" spans="2:20" ht="40.15" customHeight="1" x14ac:dyDescent="0.15">
      <c r="I43" s="177" t="s">
        <v>39</v>
      </c>
      <c r="J43" s="27"/>
      <c r="K43" s="27"/>
      <c r="L43" s="27" t="s">
        <v>12</v>
      </c>
      <c r="M43" s="182"/>
      <c r="N43" s="27"/>
      <c r="O43" s="28"/>
      <c r="P43" s="78">
        <f>SUMIF(I13:I38,I43,P13:P38)</f>
        <v>0</v>
      </c>
      <c r="Q43" s="78">
        <f>SUMIF(I13:I38,I43,Q13:Q38)</f>
        <v>0</v>
      </c>
      <c r="T43" s="27">
        <f t="shared" si="4"/>
        <v>0</v>
      </c>
    </row>
    <row r="44" spans="2:20" ht="40.15" customHeight="1" x14ac:dyDescent="0.15">
      <c r="I44" s="177" t="s">
        <v>41</v>
      </c>
      <c r="J44" s="27"/>
      <c r="K44" s="27"/>
      <c r="L44" s="27" t="s">
        <v>13</v>
      </c>
      <c r="M44" s="182"/>
      <c r="N44" s="27"/>
      <c r="O44" s="28"/>
      <c r="P44" s="78">
        <f>SUMIF(I13:I38,I44,P13:P38)</f>
        <v>0</v>
      </c>
      <c r="Q44" s="78">
        <f>SUMIF(I13:I38,I44,Q13:Q38)</f>
        <v>0</v>
      </c>
      <c r="T44" s="27">
        <f t="shared" si="4"/>
        <v>0</v>
      </c>
    </row>
    <row r="45" spans="2:20" ht="40.15" customHeight="1" x14ac:dyDescent="0.15">
      <c r="T45" s="27">
        <f t="shared" si="4"/>
        <v>0</v>
      </c>
    </row>
  </sheetData>
  <sheetProtection algorithmName="SHA-512" hashValue="x6V/Ox7FtAcP+pKc2qQAqJR7SYPyTpEpZkVhfgV/ewiTeWJ7VkpFZ8ZgZ2DEEWqugjiwLrlxjcLNDQ+Xgw1wXA==" saltValue="sJw2hMlE2sShq2q4As5lTA==" spinCount="100000" sheet="1" objects="1" scenarios="1"/>
  <mergeCells count="25">
    <mergeCell ref="R41:S41"/>
    <mergeCell ref="L5:O6"/>
    <mergeCell ref="S10:S12"/>
    <mergeCell ref="B8:Q8"/>
    <mergeCell ref="B9:Q9"/>
    <mergeCell ref="B10:B12"/>
    <mergeCell ref="C10:E10"/>
    <mergeCell ref="F10:F12"/>
    <mergeCell ref="G10:G12"/>
    <mergeCell ref="H10:H12"/>
    <mergeCell ref="I10:I12"/>
    <mergeCell ref="L10:L12"/>
    <mergeCell ref="M10:M12"/>
    <mergeCell ref="O10:O12"/>
    <mergeCell ref="R10:R12"/>
    <mergeCell ref="C11:C12"/>
    <mergeCell ref="L7:O7"/>
    <mergeCell ref="N11:N12"/>
    <mergeCell ref="P11:P12"/>
    <mergeCell ref="E11:E12"/>
    <mergeCell ref="D11:D12"/>
    <mergeCell ref="J10:K10"/>
    <mergeCell ref="J11:J12"/>
    <mergeCell ref="K11:K12"/>
    <mergeCell ref="B7:I7"/>
  </mergeCells>
  <phoneticPr fontId="2"/>
  <dataValidations count="7">
    <dataValidation showDropDown="1" showInputMessage="1" showErrorMessage="1" sqref="N13:N40" xr:uid="{00000000-0002-0000-0100-000000000000}"/>
    <dataValidation type="list" allowBlank="1" showInputMessage="1" showErrorMessage="1" sqref="I13:I40" xr:uid="{00000000-0002-0000-0100-000002000000}">
      <formula1>"一般枠,島しょ枠"</formula1>
    </dataValidation>
    <dataValidation showInputMessage="1" showErrorMessage="1" sqref="O39:O40" xr:uid="{00000000-0002-0000-0100-000003000000}"/>
    <dataValidation type="list" allowBlank="1" showInputMessage="1" showErrorMessage="1" sqref="M13:M38" xr:uid="{00000000-0002-0000-0100-000004000000}">
      <formula1>"1,2,3,4,5"</formula1>
    </dataValidation>
    <dataValidation type="list" allowBlank="1" showInputMessage="1" showErrorMessage="1" sqref="R13:R38" xr:uid="{6165EAA4-AB48-47B6-AC27-EF65C3F19711}">
      <formula1>"キャンセル料受領せず,キャンセル料受領した"</formula1>
    </dataValidation>
    <dataValidation type="list" allowBlank="1" showInputMessage="1" showErrorMessage="1" sqref="R39:R40" xr:uid="{8EE649A2-3D39-4940-8455-155062FAD781}">
      <formula1>"65歳以上,基礎疾患,高齢者等の同行者"</formula1>
    </dataValidation>
    <dataValidation type="list" showInputMessage="1" showErrorMessage="1" sqref="O13:O38" xr:uid="{81DBD83A-DA38-46FF-B103-98CD7E2D765C}">
      <formula1>"有,無"</formula1>
    </dataValidation>
  </dataValidations>
  <printOptions horizontalCentered="1"/>
  <pageMargins left="0.19685039370078741" right="0.19685039370078741" top="0.39370078740157483" bottom="0.27559055118110237" header="0.31496062992125984" footer="0.31496062992125984"/>
  <pageSetup paperSize="9"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S39"/>
  <sheetViews>
    <sheetView showGridLines="0" showZeros="0" tabSelected="1" view="pageBreakPreview" zoomScale="30" zoomScaleNormal="46" zoomScaleSheetLayoutView="30" workbookViewId="0">
      <selection activeCell="S22" sqref="S22 M22"/>
    </sheetView>
  </sheetViews>
  <sheetFormatPr defaultColWidth="9" defaultRowHeight="11.25" x14ac:dyDescent="0.15"/>
  <cols>
    <col min="1" max="1" width="1.125" style="112" customWidth="1"/>
    <col min="2" max="2" width="10.25" style="112" customWidth="1"/>
    <col min="3" max="4" width="45.75" style="112" customWidth="1"/>
    <col min="5" max="5" width="30.75" style="112" customWidth="1"/>
    <col min="6" max="6" width="24.25" style="112" customWidth="1"/>
    <col min="7" max="7" width="19.25" style="112" customWidth="1"/>
    <col min="8" max="8" width="21.75" style="112" customWidth="1"/>
    <col min="9" max="9" width="16.625" style="163" customWidth="1"/>
    <col min="10" max="10" width="22.125" style="112" customWidth="1"/>
    <col min="11" max="11" width="46.5" style="112" customWidth="1"/>
    <col min="12" max="12" width="13.375" style="129" customWidth="1"/>
    <col min="13" max="13" width="32.625" style="112" customWidth="1"/>
    <col min="14" max="14" width="16.125" style="130" customWidth="1"/>
    <col min="15" max="15" width="40.75" style="131" customWidth="1"/>
    <col min="16" max="16" width="51" style="131" customWidth="1"/>
    <col min="17" max="17" width="41.5" style="131" customWidth="1"/>
    <col min="18" max="18" width="28.5" style="112" customWidth="1"/>
    <col min="19" max="19" width="14.375" style="112" customWidth="1"/>
    <col min="20" max="16384" width="9" style="112"/>
  </cols>
  <sheetData>
    <row r="1" spans="2:19" ht="126" customHeight="1" x14ac:dyDescent="0.15"/>
    <row r="2" spans="2:19" ht="36" customHeight="1" x14ac:dyDescent="0.15">
      <c r="B2" s="113" t="s">
        <v>26</v>
      </c>
      <c r="C2" s="114"/>
      <c r="D2" s="114"/>
      <c r="E2" s="114"/>
      <c r="F2" s="114"/>
      <c r="G2" s="114"/>
      <c r="H2" s="114"/>
      <c r="I2" s="164"/>
      <c r="J2" s="114"/>
      <c r="K2" s="114"/>
      <c r="L2" s="115"/>
      <c r="M2" s="116"/>
      <c r="N2" s="117"/>
      <c r="O2" s="118"/>
      <c r="P2" s="118"/>
      <c r="Q2" s="118"/>
      <c r="R2" s="119"/>
    </row>
    <row r="3" spans="2:19" s="134" customFormat="1" ht="39.950000000000003" customHeight="1" x14ac:dyDescent="0.15">
      <c r="B3" s="132" t="s">
        <v>94</v>
      </c>
      <c r="C3" s="133"/>
      <c r="D3" s="133"/>
      <c r="E3" s="133"/>
      <c r="F3" s="133"/>
      <c r="G3" s="133"/>
      <c r="H3" s="133"/>
      <c r="I3" s="165"/>
      <c r="J3" s="133"/>
      <c r="K3" s="133"/>
      <c r="L3" s="133"/>
      <c r="M3" s="133"/>
      <c r="N3" s="133"/>
      <c r="O3" s="133"/>
      <c r="P3" s="133"/>
      <c r="Q3" s="133"/>
    </row>
    <row r="4" spans="2:19" s="134" customFormat="1" ht="39.950000000000003" customHeight="1" x14ac:dyDescent="0.15">
      <c r="B4" s="132" t="s">
        <v>32</v>
      </c>
      <c r="C4" s="133"/>
      <c r="D4" s="133"/>
      <c r="E4" s="133"/>
      <c r="F4" s="133"/>
      <c r="G4" s="133"/>
      <c r="H4" s="133"/>
      <c r="I4" s="165"/>
      <c r="J4" s="133"/>
      <c r="K4" s="133"/>
      <c r="L4" s="133"/>
      <c r="M4" s="133"/>
      <c r="N4" s="133"/>
      <c r="O4" s="133"/>
      <c r="P4" s="133"/>
      <c r="Q4" s="133"/>
    </row>
    <row r="5" spans="2:19" s="134" customFormat="1" ht="39.950000000000003" customHeight="1" x14ac:dyDescent="0.15">
      <c r="B5" s="132" t="s">
        <v>48</v>
      </c>
      <c r="C5" s="133"/>
      <c r="D5" s="133"/>
      <c r="E5" s="133"/>
      <c r="F5" s="133"/>
      <c r="G5" s="133"/>
      <c r="H5" s="133"/>
      <c r="I5" s="165"/>
      <c r="J5" s="133"/>
      <c r="K5" s="133"/>
      <c r="L5" s="133"/>
      <c r="M5" s="133"/>
      <c r="N5" s="133"/>
      <c r="O5" s="133"/>
      <c r="P5" s="133"/>
      <c r="Q5" s="135"/>
    </row>
    <row r="6" spans="2:19" s="134" customFormat="1" ht="39.950000000000003" customHeight="1" x14ac:dyDescent="0.15">
      <c r="B6" s="136" t="s">
        <v>52</v>
      </c>
      <c r="C6" s="136"/>
      <c r="D6" s="136"/>
      <c r="E6" s="136"/>
      <c r="F6" s="136"/>
      <c r="G6" s="136"/>
      <c r="H6" s="136"/>
      <c r="I6" s="166"/>
      <c r="J6" s="136"/>
      <c r="K6" s="136"/>
      <c r="L6" s="136"/>
      <c r="M6" s="136"/>
      <c r="N6" s="137"/>
      <c r="O6" s="124" t="s">
        <v>93</v>
      </c>
      <c r="P6" s="126"/>
      <c r="Q6" s="127"/>
    </row>
    <row r="7" spans="2:19" s="134" customFormat="1" ht="45" customHeight="1" x14ac:dyDescent="0.15">
      <c r="B7" s="138"/>
      <c r="C7" s="138"/>
      <c r="D7" s="139"/>
      <c r="E7" s="139"/>
      <c r="F7" s="139"/>
      <c r="G7" s="139"/>
      <c r="H7" s="139"/>
      <c r="I7" s="167"/>
      <c r="J7" s="139"/>
      <c r="K7" s="290" t="s">
        <v>54</v>
      </c>
      <c r="L7" s="290"/>
      <c r="M7" s="290"/>
      <c r="N7" s="290"/>
      <c r="O7" s="125" t="s">
        <v>92</v>
      </c>
      <c r="P7" s="362"/>
      <c r="Q7" s="362"/>
    </row>
    <row r="8" spans="2:19" ht="15" customHeight="1" x14ac:dyDescent="0.15">
      <c r="B8" s="313"/>
      <c r="C8" s="313"/>
      <c r="D8" s="313"/>
      <c r="E8" s="313"/>
      <c r="F8" s="313"/>
      <c r="G8" s="313"/>
      <c r="H8" s="313"/>
      <c r="I8" s="313"/>
      <c r="J8" s="313"/>
      <c r="K8" s="313"/>
      <c r="L8" s="313"/>
      <c r="M8" s="313"/>
      <c r="N8" s="313"/>
      <c r="O8" s="313"/>
      <c r="P8" s="313"/>
      <c r="Q8" s="140"/>
    </row>
    <row r="9" spans="2:19" ht="19.5" customHeight="1" thickBot="1" x14ac:dyDescent="0.2">
      <c r="B9" s="312"/>
      <c r="C9" s="313"/>
      <c r="D9" s="313"/>
      <c r="E9" s="313"/>
      <c r="F9" s="313"/>
      <c r="G9" s="313"/>
      <c r="H9" s="313"/>
      <c r="I9" s="313"/>
      <c r="J9" s="313"/>
      <c r="K9" s="313"/>
      <c r="L9" s="313"/>
      <c r="M9" s="313"/>
      <c r="N9" s="313"/>
      <c r="O9" s="313"/>
      <c r="P9" s="313"/>
      <c r="Q9" s="123"/>
    </row>
    <row r="10" spans="2:19" ht="57.75" customHeight="1" thickBot="1" x14ac:dyDescent="0.2">
      <c r="B10" s="363" t="s">
        <v>1</v>
      </c>
      <c r="C10" s="366" t="s">
        <v>53</v>
      </c>
      <c r="D10" s="367"/>
      <c r="E10" s="368"/>
      <c r="F10" s="369" t="s">
        <v>30</v>
      </c>
      <c r="G10" s="372" t="s">
        <v>61</v>
      </c>
      <c r="H10" s="375" t="s">
        <v>85</v>
      </c>
      <c r="I10" s="378" t="s">
        <v>23</v>
      </c>
      <c r="J10" s="381" t="s">
        <v>50</v>
      </c>
      <c r="K10" s="384" t="s">
        <v>51</v>
      </c>
      <c r="L10" s="387" t="s">
        <v>35</v>
      </c>
      <c r="M10" s="141" t="s">
        <v>28</v>
      </c>
      <c r="N10" s="390" t="s">
        <v>24</v>
      </c>
      <c r="O10" s="142" t="s">
        <v>49</v>
      </c>
      <c r="P10" s="143" t="s">
        <v>29</v>
      </c>
      <c r="Q10" s="348" t="s">
        <v>56</v>
      </c>
      <c r="R10" s="359" t="s">
        <v>21</v>
      </c>
    </row>
    <row r="11" spans="2:19" ht="57.75" customHeight="1" x14ac:dyDescent="0.15">
      <c r="B11" s="364"/>
      <c r="C11" s="357" t="s">
        <v>20</v>
      </c>
      <c r="D11" s="346" t="s">
        <v>19</v>
      </c>
      <c r="E11" s="355" t="s">
        <v>18</v>
      </c>
      <c r="F11" s="370"/>
      <c r="G11" s="373"/>
      <c r="H11" s="376"/>
      <c r="I11" s="379"/>
      <c r="J11" s="382"/>
      <c r="K11" s="385"/>
      <c r="L11" s="388"/>
      <c r="M11" s="353" t="s">
        <v>27</v>
      </c>
      <c r="N11" s="391"/>
      <c r="O11" s="351" t="s">
        <v>47</v>
      </c>
      <c r="P11" s="143" t="s">
        <v>55</v>
      </c>
      <c r="Q11" s="349"/>
      <c r="R11" s="360"/>
    </row>
    <row r="12" spans="2:19" ht="105" customHeight="1" thickBot="1" x14ac:dyDescent="0.2">
      <c r="B12" s="365"/>
      <c r="C12" s="358"/>
      <c r="D12" s="347"/>
      <c r="E12" s="356"/>
      <c r="F12" s="371"/>
      <c r="G12" s="374"/>
      <c r="H12" s="377"/>
      <c r="I12" s="380"/>
      <c r="J12" s="383"/>
      <c r="K12" s="386"/>
      <c r="L12" s="389"/>
      <c r="M12" s="354"/>
      <c r="N12" s="392"/>
      <c r="O12" s="352"/>
      <c r="P12" s="144" t="s">
        <v>88</v>
      </c>
      <c r="Q12" s="350"/>
      <c r="R12" s="361"/>
    </row>
    <row r="13" spans="2:19" ht="54.95" customHeight="1" thickTop="1" x14ac:dyDescent="0.15">
      <c r="B13" s="171">
        <v>1</v>
      </c>
      <c r="C13" s="409"/>
      <c r="D13" s="199"/>
      <c r="E13" s="202"/>
      <c r="F13" s="187"/>
      <c r="G13" s="80"/>
      <c r="H13" s="81"/>
      <c r="I13" s="185"/>
      <c r="J13" s="86"/>
      <c r="K13" s="404"/>
      <c r="L13" s="205"/>
      <c r="M13" s="145">
        <f>SUM(L13)*2500</f>
        <v>0</v>
      </c>
      <c r="N13" s="207"/>
      <c r="O13" s="25"/>
      <c r="P13" s="146">
        <f>MIN(S13,M13)</f>
        <v>0</v>
      </c>
      <c r="Q13" s="209"/>
      <c r="R13" s="401"/>
      <c r="S13" s="147">
        <f>ROUNDDOWN(O13*0.35,0)</f>
        <v>0</v>
      </c>
    </row>
    <row r="14" spans="2:19" ht="54.95" customHeight="1" x14ac:dyDescent="0.15">
      <c r="B14" s="172">
        <v>2</v>
      </c>
      <c r="C14" s="407"/>
      <c r="D14" s="200"/>
      <c r="E14" s="203"/>
      <c r="F14" s="188"/>
      <c r="G14" s="82"/>
      <c r="H14" s="83"/>
      <c r="I14" s="185"/>
      <c r="J14" s="88"/>
      <c r="K14" s="405"/>
      <c r="L14" s="205"/>
      <c r="M14" s="145">
        <f>SUM(L14)*2500</f>
        <v>0</v>
      </c>
      <c r="N14" s="207"/>
      <c r="O14" s="34"/>
      <c r="P14" s="146">
        <f>MIN(S14,M14)</f>
        <v>0</v>
      </c>
      <c r="Q14" s="209"/>
      <c r="R14" s="402"/>
      <c r="S14" s="147">
        <f t="shared" ref="S14:S32" si="0">ROUNDDOWN(O14*0.35,0)</f>
        <v>0</v>
      </c>
    </row>
    <row r="15" spans="2:19" ht="54.95" customHeight="1" x14ac:dyDescent="0.15">
      <c r="B15" s="172">
        <v>3</v>
      </c>
      <c r="C15" s="407"/>
      <c r="D15" s="200"/>
      <c r="E15" s="203"/>
      <c r="F15" s="188"/>
      <c r="G15" s="82"/>
      <c r="H15" s="83"/>
      <c r="I15" s="185"/>
      <c r="J15" s="88"/>
      <c r="K15" s="405"/>
      <c r="L15" s="205"/>
      <c r="M15" s="145">
        <f t="shared" ref="M15:M32" si="1">SUM(L15)*2500</f>
        <v>0</v>
      </c>
      <c r="N15" s="207"/>
      <c r="O15" s="34"/>
      <c r="P15" s="146">
        <f t="shared" ref="P15:P32" si="2">MIN(S15,M15)</f>
        <v>0</v>
      </c>
      <c r="Q15" s="209"/>
      <c r="R15" s="402"/>
      <c r="S15" s="147">
        <f t="shared" si="0"/>
        <v>0</v>
      </c>
    </row>
    <row r="16" spans="2:19" ht="54.95" customHeight="1" x14ac:dyDescent="0.15">
      <c r="B16" s="172">
        <v>4</v>
      </c>
      <c r="C16" s="407"/>
      <c r="D16" s="200"/>
      <c r="E16" s="203"/>
      <c r="F16" s="188"/>
      <c r="G16" s="82"/>
      <c r="H16" s="83"/>
      <c r="I16" s="185"/>
      <c r="J16" s="88"/>
      <c r="K16" s="405"/>
      <c r="L16" s="205"/>
      <c r="M16" s="145">
        <f t="shared" si="1"/>
        <v>0</v>
      </c>
      <c r="N16" s="207"/>
      <c r="O16" s="34"/>
      <c r="P16" s="146">
        <f t="shared" si="2"/>
        <v>0</v>
      </c>
      <c r="Q16" s="209"/>
      <c r="R16" s="402"/>
      <c r="S16" s="147">
        <f t="shared" si="0"/>
        <v>0</v>
      </c>
    </row>
    <row r="17" spans="2:19" ht="54.95" customHeight="1" x14ac:dyDescent="0.15">
      <c r="B17" s="171">
        <v>5</v>
      </c>
      <c r="C17" s="407"/>
      <c r="D17" s="200"/>
      <c r="E17" s="203"/>
      <c r="F17" s="188"/>
      <c r="G17" s="82"/>
      <c r="H17" s="83"/>
      <c r="I17" s="185"/>
      <c r="J17" s="88"/>
      <c r="K17" s="405"/>
      <c r="L17" s="205"/>
      <c r="M17" s="145">
        <f t="shared" si="1"/>
        <v>0</v>
      </c>
      <c r="N17" s="207"/>
      <c r="O17" s="34"/>
      <c r="P17" s="146">
        <f t="shared" si="2"/>
        <v>0</v>
      </c>
      <c r="Q17" s="209"/>
      <c r="R17" s="402"/>
      <c r="S17" s="147">
        <f t="shared" si="0"/>
        <v>0</v>
      </c>
    </row>
    <row r="18" spans="2:19" ht="54.95" customHeight="1" x14ac:dyDescent="0.15">
      <c r="B18" s="172">
        <v>6</v>
      </c>
      <c r="C18" s="407"/>
      <c r="D18" s="200"/>
      <c r="E18" s="203"/>
      <c r="F18" s="188"/>
      <c r="G18" s="82"/>
      <c r="H18" s="83"/>
      <c r="I18" s="185"/>
      <c r="J18" s="88"/>
      <c r="K18" s="405"/>
      <c r="L18" s="205"/>
      <c r="M18" s="145">
        <f t="shared" si="1"/>
        <v>0</v>
      </c>
      <c r="N18" s="207"/>
      <c r="O18" s="34"/>
      <c r="P18" s="146">
        <f t="shared" si="2"/>
        <v>0</v>
      </c>
      <c r="Q18" s="209"/>
      <c r="R18" s="402"/>
      <c r="S18" s="147">
        <f t="shared" si="0"/>
        <v>0</v>
      </c>
    </row>
    <row r="19" spans="2:19" ht="54.95" customHeight="1" x14ac:dyDescent="0.15">
      <c r="B19" s="172">
        <v>7</v>
      </c>
      <c r="C19" s="407"/>
      <c r="D19" s="200"/>
      <c r="E19" s="203"/>
      <c r="F19" s="188"/>
      <c r="G19" s="82"/>
      <c r="H19" s="83"/>
      <c r="I19" s="185"/>
      <c r="J19" s="88"/>
      <c r="K19" s="405"/>
      <c r="L19" s="205"/>
      <c r="M19" s="145">
        <f t="shared" si="1"/>
        <v>0</v>
      </c>
      <c r="N19" s="207"/>
      <c r="O19" s="34"/>
      <c r="P19" s="146">
        <f t="shared" si="2"/>
        <v>0</v>
      </c>
      <c r="Q19" s="209"/>
      <c r="R19" s="402"/>
      <c r="S19" s="147">
        <f t="shared" si="0"/>
        <v>0</v>
      </c>
    </row>
    <row r="20" spans="2:19" ht="54.95" customHeight="1" x14ac:dyDescent="0.15">
      <c r="B20" s="172">
        <v>8</v>
      </c>
      <c r="C20" s="407"/>
      <c r="D20" s="200"/>
      <c r="E20" s="203"/>
      <c r="F20" s="188"/>
      <c r="G20" s="82"/>
      <c r="H20" s="83"/>
      <c r="I20" s="185"/>
      <c r="J20" s="88"/>
      <c r="K20" s="405"/>
      <c r="L20" s="205"/>
      <c r="M20" s="145">
        <f t="shared" si="1"/>
        <v>0</v>
      </c>
      <c r="N20" s="207"/>
      <c r="O20" s="34"/>
      <c r="P20" s="146">
        <f t="shared" si="2"/>
        <v>0</v>
      </c>
      <c r="Q20" s="209"/>
      <c r="R20" s="402"/>
      <c r="S20" s="147">
        <f t="shared" si="0"/>
        <v>0</v>
      </c>
    </row>
    <row r="21" spans="2:19" ht="54.95" customHeight="1" x14ac:dyDescent="0.15">
      <c r="B21" s="171">
        <v>9</v>
      </c>
      <c r="C21" s="407"/>
      <c r="D21" s="200"/>
      <c r="E21" s="203"/>
      <c r="F21" s="188"/>
      <c r="G21" s="82"/>
      <c r="H21" s="83"/>
      <c r="I21" s="185"/>
      <c r="J21" s="88"/>
      <c r="K21" s="405"/>
      <c r="L21" s="205"/>
      <c r="M21" s="145">
        <f t="shared" si="1"/>
        <v>0</v>
      </c>
      <c r="N21" s="207"/>
      <c r="O21" s="34"/>
      <c r="P21" s="146">
        <f t="shared" si="2"/>
        <v>0</v>
      </c>
      <c r="Q21" s="209"/>
      <c r="R21" s="402"/>
      <c r="S21" s="147">
        <f t="shared" si="0"/>
        <v>0</v>
      </c>
    </row>
    <row r="22" spans="2:19" ht="54.95" customHeight="1" x14ac:dyDescent="0.15">
      <c r="B22" s="172">
        <v>10</v>
      </c>
      <c r="C22" s="407"/>
      <c r="D22" s="200"/>
      <c r="E22" s="203"/>
      <c r="F22" s="188"/>
      <c r="G22" s="82"/>
      <c r="H22" s="83"/>
      <c r="I22" s="185"/>
      <c r="J22" s="88"/>
      <c r="K22" s="405"/>
      <c r="L22" s="205"/>
      <c r="M22" s="145">
        <f t="shared" si="1"/>
        <v>0</v>
      </c>
      <c r="N22" s="207"/>
      <c r="O22" s="34"/>
      <c r="P22" s="146">
        <f t="shared" si="2"/>
        <v>0</v>
      </c>
      <c r="Q22" s="209"/>
      <c r="R22" s="402"/>
      <c r="S22" s="147">
        <f t="shared" si="0"/>
        <v>0</v>
      </c>
    </row>
    <row r="23" spans="2:19" ht="54.95" customHeight="1" x14ac:dyDescent="0.15">
      <c r="B23" s="172">
        <v>11</v>
      </c>
      <c r="C23" s="407"/>
      <c r="D23" s="200"/>
      <c r="E23" s="203"/>
      <c r="F23" s="188"/>
      <c r="G23" s="82"/>
      <c r="H23" s="83"/>
      <c r="I23" s="185"/>
      <c r="J23" s="88"/>
      <c r="K23" s="405"/>
      <c r="L23" s="205"/>
      <c r="M23" s="145">
        <f t="shared" si="1"/>
        <v>0</v>
      </c>
      <c r="N23" s="207"/>
      <c r="O23" s="34"/>
      <c r="P23" s="146">
        <f t="shared" si="2"/>
        <v>0</v>
      </c>
      <c r="Q23" s="209"/>
      <c r="R23" s="402"/>
      <c r="S23" s="147">
        <f t="shared" si="0"/>
        <v>0</v>
      </c>
    </row>
    <row r="24" spans="2:19" ht="54.95" customHeight="1" x14ac:dyDescent="0.15">
      <c r="B24" s="172">
        <v>12</v>
      </c>
      <c r="C24" s="407"/>
      <c r="D24" s="200"/>
      <c r="E24" s="203"/>
      <c r="F24" s="188"/>
      <c r="G24" s="82"/>
      <c r="H24" s="83"/>
      <c r="I24" s="185"/>
      <c r="J24" s="88"/>
      <c r="K24" s="405"/>
      <c r="L24" s="205"/>
      <c r="M24" s="145">
        <f t="shared" si="1"/>
        <v>0</v>
      </c>
      <c r="N24" s="207"/>
      <c r="O24" s="34"/>
      <c r="P24" s="146">
        <f t="shared" si="2"/>
        <v>0</v>
      </c>
      <c r="Q24" s="209"/>
      <c r="R24" s="402"/>
      <c r="S24" s="147">
        <f t="shared" si="0"/>
        <v>0</v>
      </c>
    </row>
    <row r="25" spans="2:19" ht="54.95" customHeight="1" x14ac:dyDescent="0.15">
      <c r="B25" s="171">
        <v>13</v>
      </c>
      <c r="C25" s="407"/>
      <c r="D25" s="200"/>
      <c r="E25" s="203"/>
      <c r="F25" s="188"/>
      <c r="G25" s="82"/>
      <c r="H25" s="83"/>
      <c r="I25" s="185"/>
      <c r="J25" s="88"/>
      <c r="K25" s="405"/>
      <c r="L25" s="205"/>
      <c r="M25" s="145">
        <f t="shared" si="1"/>
        <v>0</v>
      </c>
      <c r="N25" s="207"/>
      <c r="O25" s="34"/>
      <c r="P25" s="146">
        <f t="shared" si="2"/>
        <v>0</v>
      </c>
      <c r="Q25" s="209"/>
      <c r="R25" s="402"/>
      <c r="S25" s="147">
        <f t="shared" si="0"/>
        <v>0</v>
      </c>
    </row>
    <row r="26" spans="2:19" ht="54.95" customHeight="1" x14ac:dyDescent="0.15">
      <c r="B26" s="172">
        <v>14</v>
      </c>
      <c r="C26" s="407"/>
      <c r="D26" s="200"/>
      <c r="E26" s="203"/>
      <c r="F26" s="188"/>
      <c r="G26" s="82"/>
      <c r="H26" s="83"/>
      <c r="I26" s="185"/>
      <c r="J26" s="88"/>
      <c r="K26" s="405"/>
      <c r="L26" s="205"/>
      <c r="M26" s="145">
        <f t="shared" si="1"/>
        <v>0</v>
      </c>
      <c r="N26" s="207"/>
      <c r="O26" s="34"/>
      <c r="P26" s="146">
        <f t="shared" si="2"/>
        <v>0</v>
      </c>
      <c r="Q26" s="209"/>
      <c r="R26" s="402"/>
      <c r="S26" s="147">
        <f t="shared" si="0"/>
        <v>0</v>
      </c>
    </row>
    <row r="27" spans="2:19" ht="54.95" customHeight="1" x14ac:dyDescent="0.15">
      <c r="B27" s="172">
        <v>15</v>
      </c>
      <c r="C27" s="407"/>
      <c r="D27" s="200"/>
      <c r="E27" s="203"/>
      <c r="F27" s="188"/>
      <c r="G27" s="82"/>
      <c r="H27" s="83"/>
      <c r="I27" s="185"/>
      <c r="J27" s="88"/>
      <c r="K27" s="405"/>
      <c r="L27" s="205"/>
      <c r="M27" s="145">
        <f t="shared" si="1"/>
        <v>0</v>
      </c>
      <c r="N27" s="207"/>
      <c r="O27" s="34"/>
      <c r="P27" s="146">
        <f t="shared" si="2"/>
        <v>0</v>
      </c>
      <c r="Q27" s="209"/>
      <c r="R27" s="402"/>
      <c r="S27" s="147">
        <f t="shared" si="0"/>
        <v>0</v>
      </c>
    </row>
    <row r="28" spans="2:19" ht="54.95" customHeight="1" x14ac:dyDescent="0.15">
      <c r="B28" s="172">
        <v>16</v>
      </c>
      <c r="C28" s="407"/>
      <c r="D28" s="200"/>
      <c r="E28" s="203"/>
      <c r="F28" s="188"/>
      <c r="G28" s="82"/>
      <c r="H28" s="83"/>
      <c r="I28" s="185"/>
      <c r="J28" s="88"/>
      <c r="K28" s="405"/>
      <c r="L28" s="205"/>
      <c r="M28" s="145">
        <f t="shared" si="1"/>
        <v>0</v>
      </c>
      <c r="N28" s="207"/>
      <c r="O28" s="34"/>
      <c r="P28" s="146">
        <f t="shared" si="2"/>
        <v>0</v>
      </c>
      <c r="Q28" s="209"/>
      <c r="R28" s="402"/>
      <c r="S28" s="147">
        <f t="shared" si="0"/>
        <v>0</v>
      </c>
    </row>
    <row r="29" spans="2:19" ht="54.95" customHeight="1" x14ac:dyDescent="0.15">
      <c r="B29" s="171">
        <v>17</v>
      </c>
      <c r="C29" s="407"/>
      <c r="D29" s="200"/>
      <c r="E29" s="203"/>
      <c r="F29" s="188"/>
      <c r="G29" s="82"/>
      <c r="H29" s="83"/>
      <c r="I29" s="185"/>
      <c r="J29" s="88"/>
      <c r="K29" s="405"/>
      <c r="L29" s="205"/>
      <c r="M29" s="145">
        <f t="shared" si="1"/>
        <v>0</v>
      </c>
      <c r="N29" s="207"/>
      <c r="O29" s="34"/>
      <c r="P29" s="146">
        <f t="shared" si="2"/>
        <v>0</v>
      </c>
      <c r="Q29" s="209"/>
      <c r="R29" s="402"/>
      <c r="S29" s="147">
        <f t="shared" si="0"/>
        <v>0</v>
      </c>
    </row>
    <row r="30" spans="2:19" ht="54.95" customHeight="1" x14ac:dyDescent="0.15">
      <c r="B30" s="172">
        <v>18</v>
      </c>
      <c r="C30" s="407"/>
      <c r="D30" s="200"/>
      <c r="E30" s="203"/>
      <c r="F30" s="188"/>
      <c r="G30" s="82"/>
      <c r="H30" s="83"/>
      <c r="I30" s="185"/>
      <c r="J30" s="88"/>
      <c r="K30" s="405"/>
      <c r="L30" s="205"/>
      <c r="M30" s="145">
        <f t="shared" si="1"/>
        <v>0</v>
      </c>
      <c r="N30" s="207"/>
      <c r="O30" s="34"/>
      <c r="P30" s="146">
        <f t="shared" si="2"/>
        <v>0</v>
      </c>
      <c r="Q30" s="209"/>
      <c r="R30" s="402"/>
      <c r="S30" s="147">
        <f t="shared" si="0"/>
        <v>0</v>
      </c>
    </row>
    <row r="31" spans="2:19" ht="54.95" customHeight="1" x14ac:dyDescent="0.15">
      <c r="B31" s="172">
        <v>19</v>
      </c>
      <c r="C31" s="407"/>
      <c r="D31" s="200"/>
      <c r="E31" s="203"/>
      <c r="F31" s="188"/>
      <c r="G31" s="82"/>
      <c r="H31" s="83"/>
      <c r="I31" s="185"/>
      <c r="J31" s="88"/>
      <c r="K31" s="405"/>
      <c r="L31" s="205"/>
      <c r="M31" s="145">
        <f t="shared" si="1"/>
        <v>0</v>
      </c>
      <c r="N31" s="207"/>
      <c r="O31" s="34"/>
      <c r="P31" s="146">
        <f t="shared" si="2"/>
        <v>0</v>
      </c>
      <c r="Q31" s="209"/>
      <c r="R31" s="402"/>
      <c r="S31" s="147">
        <f t="shared" si="0"/>
        <v>0</v>
      </c>
    </row>
    <row r="32" spans="2:19" ht="54.95" customHeight="1" thickBot="1" x14ac:dyDescent="0.2">
      <c r="B32" s="173">
        <v>20</v>
      </c>
      <c r="C32" s="408"/>
      <c r="D32" s="201"/>
      <c r="E32" s="204"/>
      <c r="F32" s="189"/>
      <c r="G32" s="84"/>
      <c r="H32" s="85"/>
      <c r="I32" s="186"/>
      <c r="J32" s="90"/>
      <c r="K32" s="406"/>
      <c r="L32" s="206"/>
      <c r="M32" s="148">
        <f t="shared" si="1"/>
        <v>0</v>
      </c>
      <c r="N32" s="208"/>
      <c r="O32" s="35"/>
      <c r="P32" s="149">
        <f t="shared" si="2"/>
        <v>0</v>
      </c>
      <c r="Q32" s="210"/>
      <c r="R32" s="403"/>
      <c r="S32" s="147">
        <f t="shared" si="0"/>
        <v>0</v>
      </c>
    </row>
    <row r="33" spans="2:19" ht="54.95" customHeight="1" thickTop="1" x14ac:dyDescent="0.15">
      <c r="B33" s="150"/>
      <c r="C33" s="150"/>
      <c r="D33" s="151"/>
      <c r="E33" s="152"/>
      <c r="F33" s="151"/>
      <c r="G33" s="152"/>
      <c r="H33" s="152"/>
      <c r="I33" s="168"/>
      <c r="J33" s="153"/>
      <c r="K33" s="92" t="s">
        <v>82</v>
      </c>
      <c r="L33" s="93">
        <f>SUMIF(I13:I32,I37,L13:L32)</f>
        <v>0</v>
      </c>
      <c r="M33" s="94">
        <f>SUMIF(I13:I32,I37,M13:M32)</f>
        <v>0</v>
      </c>
      <c r="N33" s="95" t="s">
        <v>83</v>
      </c>
      <c r="O33" s="96">
        <f>SUMIF(I13:I32,I37,O13:O32)</f>
        <v>0</v>
      </c>
      <c r="P33" s="97">
        <f>ROUNDDOWN(SUMIF(I13:I32,I37,P13:P32),-2)</f>
        <v>0</v>
      </c>
      <c r="Q33" s="98"/>
      <c r="R33" s="99"/>
      <c r="S33" s="147"/>
    </row>
    <row r="34" spans="2:19" ht="54.95" customHeight="1" thickBot="1" x14ac:dyDescent="0.2">
      <c r="B34" s="150"/>
      <c r="C34" s="150"/>
      <c r="D34" s="151"/>
      <c r="E34" s="152"/>
      <c r="F34" s="151"/>
      <c r="G34" s="152"/>
      <c r="H34" s="152"/>
      <c r="I34" s="168"/>
      <c r="J34" s="153"/>
      <c r="K34" s="100" t="s">
        <v>84</v>
      </c>
      <c r="L34" s="93">
        <f>SUMIF(I13:I32,I38,L13:L32)</f>
        <v>0</v>
      </c>
      <c r="M34" s="94">
        <f>SUMIF(I13:I32,I38,M13:M32)</f>
        <v>0</v>
      </c>
      <c r="N34" s="101" t="s">
        <v>83</v>
      </c>
      <c r="O34" s="102">
        <f>SUMIF(I13:I32,I38,O13:O32)</f>
        <v>0</v>
      </c>
      <c r="P34" s="103">
        <f>ROUNDDOWN(SUMIF(I13:I32,I38,P13:P32),-2)</f>
        <v>0</v>
      </c>
      <c r="Q34" s="104"/>
      <c r="R34" s="105"/>
      <c r="S34" s="147"/>
    </row>
    <row r="35" spans="2:19" ht="54.95" customHeight="1" thickBot="1" x14ac:dyDescent="0.2">
      <c r="B35" s="154"/>
      <c r="C35" s="154"/>
      <c r="D35" s="154"/>
      <c r="E35" s="154"/>
      <c r="F35" s="154"/>
      <c r="G35" s="154"/>
      <c r="H35" s="154"/>
      <c r="I35" s="169"/>
      <c r="J35" s="154"/>
      <c r="K35" s="106" t="s">
        <v>22</v>
      </c>
      <c r="L35" s="107">
        <f>SUM(L33:L34)</f>
        <v>0</v>
      </c>
      <c r="M35" s="108">
        <f>SUM(M33:M34)</f>
        <v>0</v>
      </c>
      <c r="N35" s="109" t="s">
        <v>83</v>
      </c>
      <c r="O35" s="110">
        <f>SUM(O33:O34)</f>
        <v>0</v>
      </c>
      <c r="P35" s="111">
        <f>SUM(P33:P34)</f>
        <v>0</v>
      </c>
      <c r="Q35" s="306" t="s">
        <v>87</v>
      </c>
      <c r="R35" s="307"/>
      <c r="S35" s="147"/>
    </row>
    <row r="36" spans="2:19" x14ac:dyDescent="0.15">
      <c r="K36" s="129"/>
      <c r="L36" s="112"/>
      <c r="M36" s="131"/>
      <c r="Q36" s="112"/>
    </row>
    <row r="37" spans="2:19" ht="40.15" customHeight="1" x14ac:dyDescent="0.15">
      <c r="I37" s="170" t="s">
        <v>38</v>
      </c>
      <c r="J37" s="147"/>
      <c r="K37" s="147" t="s">
        <v>36</v>
      </c>
      <c r="L37" s="155"/>
      <c r="M37" s="147"/>
      <c r="N37" s="156"/>
      <c r="O37" s="157">
        <f>SUMIF(I13:I32,I37,O13:O32)</f>
        <v>0</v>
      </c>
      <c r="P37" s="157">
        <f>SUMIF(I13:I32,I37,P13:P32)</f>
        <v>0</v>
      </c>
    </row>
    <row r="38" spans="2:19" ht="40.15" customHeight="1" x14ac:dyDescent="0.15">
      <c r="I38" s="170" t="s">
        <v>40</v>
      </c>
      <c r="J38" s="147"/>
      <c r="K38" s="147" t="s">
        <v>37</v>
      </c>
      <c r="L38" s="155"/>
      <c r="M38" s="147"/>
      <c r="N38" s="156"/>
      <c r="O38" s="157">
        <f>SUMIF(I13:I32,I38,O13:O32)</f>
        <v>0</v>
      </c>
      <c r="P38" s="157">
        <f>SUMIF(I13:I32,I38,P13:P32)</f>
        <v>0</v>
      </c>
    </row>
    <row r="39" spans="2:19" ht="40.15" customHeight="1" x14ac:dyDescent="0.15">
      <c r="I39" s="170"/>
      <c r="J39" s="147"/>
      <c r="K39" s="147"/>
      <c r="L39" s="155"/>
      <c r="M39" s="147"/>
      <c r="N39" s="156"/>
      <c r="O39" s="158"/>
      <c r="P39" s="158"/>
    </row>
  </sheetData>
  <sheetProtection algorithmName="SHA-512" hashValue="8zTL7ewqIrSJwImWbBDvrFIihshEGmanx7/cbhJHHGJkMnYZdLn6Oc/WccRStGHmj1kWPx4grUBDmIYT82CzSA==" saltValue="epPX4dKwlYxd0LlL+Q3zdg==" spinCount="100000" sheet="1" objects="1" scenarios="1"/>
  <mergeCells count="22">
    <mergeCell ref="Q35:R35"/>
    <mergeCell ref="C11:C12"/>
    <mergeCell ref="R10:R12"/>
    <mergeCell ref="P7:Q7"/>
    <mergeCell ref="B8:P8"/>
    <mergeCell ref="B9:P9"/>
    <mergeCell ref="B10:B12"/>
    <mergeCell ref="C10:E10"/>
    <mergeCell ref="F10:F12"/>
    <mergeCell ref="G10:G12"/>
    <mergeCell ref="H10:H12"/>
    <mergeCell ref="I10:I12"/>
    <mergeCell ref="J10:J12"/>
    <mergeCell ref="K10:K12"/>
    <mergeCell ref="L10:L12"/>
    <mergeCell ref="N10:N12"/>
    <mergeCell ref="D11:D12"/>
    <mergeCell ref="Q10:Q12"/>
    <mergeCell ref="K7:N7"/>
    <mergeCell ref="O11:O12"/>
    <mergeCell ref="M11:M12"/>
    <mergeCell ref="E11:E12"/>
  </mergeCells>
  <phoneticPr fontId="2"/>
  <dataValidations count="7">
    <dataValidation type="list" allowBlank="1" showInputMessage="1" showErrorMessage="1" sqref="L13:L32" xr:uid="{00000000-0002-0000-0200-000000000000}">
      <formula1>"1"</formula1>
    </dataValidation>
    <dataValidation showInputMessage="1" showErrorMessage="1" sqref="N33:N34" xr:uid="{00000000-0002-0000-0200-000001000000}"/>
    <dataValidation type="list" allowBlank="1" showInputMessage="1" showErrorMessage="1" sqref="I13:I34" xr:uid="{00000000-0002-0000-0200-000002000000}">
      <formula1>"一般枠,島しょ枠"</formula1>
    </dataValidation>
    <dataValidation showDropDown="1" showInputMessage="1" showErrorMessage="1" sqref="M13:M34" xr:uid="{00000000-0002-0000-0200-000004000000}"/>
    <dataValidation type="list" allowBlank="1" showInputMessage="1" showErrorMessage="1" sqref="Q13:Q32" xr:uid="{D919FB9A-34CA-4ABE-9474-D509D38C2D30}">
      <formula1>"キャンセル料受領せず,キャンセル料受領した"</formula1>
    </dataValidation>
    <dataValidation type="list" allowBlank="1" showInputMessage="1" showErrorMessage="1" sqref="Q33:Q34" xr:uid="{94B23B5B-9504-4578-AFBA-2E8C2DDB55C2}">
      <formula1>"65歳以上,基礎疾患,高齢者等の同行者"</formula1>
    </dataValidation>
    <dataValidation type="list" showInputMessage="1" showErrorMessage="1" sqref="N13:N32" xr:uid="{398C1165-F316-4465-BAB2-FFA5415ADAAE}">
      <formula1>"有,無"</formula1>
    </dataValidation>
  </dataValidations>
  <pageMargins left="0.19685039370078741" right="0.19685039370078741" top="0.39370078740157483" bottom="0.27559055118110237" header="0.31496062992125984" footer="0.31496062992125984"/>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B3079B-2E70-435D-965E-B2DB308856A7}">
  <ds:schemaRefs>
    <ds:schemaRef ds:uri="http://schemas.microsoft.com/sharepoint/v3/contenttype/forms"/>
  </ds:schemaRefs>
</ds:datastoreItem>
</file>

<file path=customXml/itemProps3.xml><?xml version="1.0" encoding="utf-8"?>
<ds:datastoreItem xmlns:ds="http://schemas.openxmlformats.org/officeDocument/2006/customXml" ds:itemID="{9F985948-17A9-45A5-AA25-5C9F7F9E3B16}">
  <ds:schemaRefs>
    <ds:schemaRef ds:uri="http://schemas.openxmlformats.org/package/2006/metadata/core-properties"/>
    <ds:schemaRef ds:uri="http://purl.org/dc/elements/1.1/"/>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6e1a94b7-7749-4ebe-aada-2ce05ab4b3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②キャンセル料報告書式</vt:lpstr>
      <vt:lpstr>③キャンセル対応表 (宿泊旅行) </vt:lpstr>
      <vt:lpstr>③キャンセル対応表 (日帰り)</vt:lpstr>
      <vt:lpstr>②キャンセル料報告書式!Print_Area</vt:lpstr>
      <vt:lpstr>'③キャンセル対応表 (宿泊旅行) '!Print_Area</vt:lpstr>
      <vt:lpstr>'③キャンセル対応表 (日帰り)'!Print_Area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BWTN6017</cp:lastModifiedBy>
  <cp:lastPrinted>2021-01-15T02:09:16Z</cp:lastPrinted>
  <dcterms:created xsi:type="dcterms:W3CDTF">2015-05-08T03:33:34Z</dcterms:created>
  <dcterms:modified xsi:type="dcterms:W3CDTF">2021-02-16T07:53:01Z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